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6380" windowHeight="8190" tabRatio="593" activeTab="0"/>
  </bookViews>
  <sheets>
    <sheet name="VV skupina A" sheetId="1" r:id="rId1"/>
    <sheet name="VV skupina B" sheetId="3" r:id="rId2"/>
    <sheet name="VV skupina C" sheetId="4" r:id="rId3"/>
    <sheet name="Celkem za VV skupiny" sheetId="5" r:id="rId4"/>
  </sheets>
  <definedNames>
    <definedName name="_xlnm._FilterDatabase" localSheetId="0" hidden="1">'VV skupina A'!$B$1:$B$154</definedName>
    <definedName name="_xlnm._FilterDatabase" localSheetId="1" hidden="1">'VV skupina B'!$B$1:$B$45</definedName>
  </definedNames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E92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93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  <comment ref="E107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108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<sst xmlns="http://schemas.openxmlformats.org/spreadsheetml/2006/main" count="635" uniqueCount="317">
  <si>
    <t>SKUPINA A: HERBICIDNÍ PŘÍPRAVKY, NABÍDKOVÉ CENY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</si>
  <si>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</si>
  <si>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</si>
  <si>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</si>
  <si>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</si>
  <si>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</si>
  <si>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</si>
  <si>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</si>
  <si>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</si>
  <si>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</si>
  <si>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</si>
  <si>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</si>
  <si>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</si>
  <si>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</si>
  <si>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</si>
  <si>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</si>
  <si>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</si>
  <si>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</si>
  <si>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</si>
  <si>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</si>
  <si>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 
</t>
  </si>
  <si>
    <t>Objem pro výpočet 
2016Objem pro výpočet 
2016</t>
  </si>
  <si>
    <t xml:space="preserve">Cena </t>
  </si>
  <si>
    <t xml:space="preserve">Předpokládaná hodnota VZ         </t>
  </si>
  <si>
    <t>Cena za položku</t>
  </si>
  <si>
    <t>Kč/l</t>
  </si>
  <si>
    <t>Kč/kg</t>
  </si>
  <si>
    <t>suspenzní koncentrát</t>
  </si>
  <si>
    <t>rozpustný koncentrát</t>
  </si>
  <si>
    <t>SKUPINA B: FUNGICIDNÍ PŘÍPRAVKY</t>
  </si>
  <si>
    <t>Cena bez DPH za jednotku</t>
  </si>
  <si>
    <t>Cena celkem</t>
  </si>
  <si>
    <t>emulgovatelný koncentrát</t>
  </si>
  <si>
    <t>Cena celkem za skupinu B</t>
  </si>
  <si>
    <t>SKUPINA C: INSEKTICIDNÍ PŘÍPRAVKY NABÍDKOVÉ CENY</t>
  </si>
  <si>
    <t xml:space="preserve">Předpokládaný objem dodávek    po dobu platnosti rámcové smlouvy 
</t>
  </si>
  <si>
    <t>Objem pro výpočet 
2016</t>
  </si>
  <si>
    <t>k hubení žravých a savých škůdců v obilninách a máku</t>
  </si>
  <si>
    <t>součet 1</t>
  </si>
  <si>
    <t>SKUPINA C POMOCNÉ PŘÍPRAVKY NABÍDKOVÉ CENY</t>
  </si>
  <si>
    <t>250 g/l trinexapak-ethyl</t>
  </si>
  <si>
    <t>součet 2</t>
  </si>
  <si>
    <t>Cena celkem za skupinu C</t>
  </si>
  <si>
    <t>k hubení dvouděložných plevelů</t>
  </si>
  <si>
    <t>2,4-D - 180 g
aminopyralid - 10 g
florasulam - 5 g</t>
  </si>
  <si>
    <t>suspo emulze</t>
  </si>
  <si>
    <t xml:space="preserve"> 2,4-D 2-ethylhexyl esteru </t>
  </si>
  <si>
    <t xml:space="preserve">glyfosát 360 g/l </t>
  </si>
  <si>
    <t>ve formě rozpustného koncentrátu pro ředění vodou</t>
  </si>
  <si>
    <t xml:space="preserve"> k hubení vytrvalých i jednoletých plevelů-pýr plazivý</t>
  </si>
  <si>
    <t xml:space="preserve">tritosulfuron (ISO) 714 g/kg florasulam (ISO) 54 g/kg </t>
  </si>
  <si>
    <t xml:space="preserve"> ve formě ve vodě dispergovatelných granulí </t>
  </si>
  <si>
    <t>proti svízeli přítule a jednoletým dvouděložným plevelům v pšenici, ječmeni</t>
  </si>
  <si>
    <t>aminopyralid - 50 g
florasulam - 25 g
pyroxsulam - 50 g</t>
  </si>
  <si>
    <t>ve formě ve vodě dispergovatelných granulí pro ředění vodou</t>
  </si>
  <si>
    <t>k hubení plevelů</t>
  </si>
  <si>
    <t xml:space="preserve"> ve vodě dispergovatelný granulát </t>
  </si>
  <si>
    <t xml:space="preserve"> k hubení chundelky metlice, ovsa hluchého, svízele přítuly a dalších dvouděložných plevelů v ozimé pšenici</t>
  </si>
  <si>
    <t xml:space="preserve">50 g/l   pinoxaden </t>
  </si>
  <si>
    <t xml:space="preserve">ve formě emulgovatelného koncentrátu </t>
  </si>
  <si>
    <t xml:space="preserve">MCPA 750 g/l </t>
  </si>
  <si>
    <t xml:space="preserve"> ve formě rozpustného koncentrátu </t>
  </si>
  <si>
    <t xml:space="preserve">proti dvouděložným plevelům v obilninách 
 </t>
  </si>
  <si>
    <t xml:space="preserve">pendimethalin 400 g/l </t>
  </si>
  <si>
    <t xml:space="preserve"> k hubení jednoletých dvouděložných plevelů</t>
  </si>
  <si>
    <t xml:space="preserve">diflufenican 100 g/l florasulam 3,75 g/l penoxsulam 15 g/l </t>
  </si>
  <si>
    <t xml:space="preserve">k postemergentnímu hubení chundelky metlice a dvouděložných plevelů </t>
  </si>
  <si>
    <t xml:space="preserve">diflufenican  280 g/l flufenacet  280 g/l </t>
  </si>
  <si>
    <t xml:space="preserve"> k hubení plevelů v pšenici ozimé</t>
  </si>
  <si>
    <t>metazachlor (ISO) 400 g/l</t>
  </si>
  <si>
    <t xml:space="preserve">500 g/l dimetachlor (47 %) 40 g/l klomazon (4 %) </t>
  </si>
  <si>
    <t xml:space="preserve">500 g/l dimetachlor </t>
  </si>
  <si>
    <t>clomazone [klomazon] - 360 g</t>
  </si>
  <si>
    <t xml:space="preserve">suspenze kapsulí </t>
  </si>
  <si>
    <t xml:space="preserve">k preemergentní aplikaci proti jednoletým dvouděložným plevelům v řepce olejce </t>
  </si>
  <si>
    <t xml:space="preserve"> tekutý emulgovatelný koncentrát</t>
  </si>
  <si>
    <t xml:space="preserve">proti jednoletým lipnicovitým a dvouděložným plevelům </t>
  </si>
  <si>
    <t xml:space="preserve">dimethenamid-P 200 g/l, metazachlor 200 g/l  </t>
  </si>
  <si>
    <t xml:space="preserve">k hubení jednoděložných a dvouděložných plevelů v porostech řepky ozimé </t>
  </si>
  <si>
    <t>pethoxamid 600 g/l</t>
  </si>
  <si>
    <t>tekutý emulgovatelný koncentrát</t>
  </si>
  <si>
    <t>aminopyralid - 40 g
clopyralid [klopyralid] - 240 g
picloram [pikloram] - 80 g</t>
  </si>
  <si>
    <t>s vodou mísitelný kapalný koncentrát</t>
  </si>
  <si>
    <t>iodosulfuron-methyl Na [jodosulfuron-methyl-Na] - 1 g
thiencarbazone-methyl - 10 g
foramsulfuron - 30 g</t>
  </si>
  <si>
    <t>proti plevelům</t>
  </si>
  <si>
    <t xml:space="preserve">312,5 g/l  S-metolachlor (30 %) 187,5 g/l  terbuthylazin (17,4 %) </t>
  </si>
  <si>
    <t>tekutý suspenzní koncentrát</t>
  </si>
  <si>
    <t>k hubení plevelů v kukuřici</t>
  </si>
  <si>
    <t xml:space="preserve">isoxaflutol 225 g/l  thienkarbazon-methyl 90 g/l </t>
  </si>
  <si>
    <t>k preemergentnímu a časně postemergentnímu hubení jednoletých trávovitých a jednoletých dvouděložných plevelů v kukuřici</t>
  </si>
  <si>
    <t>rimsulfuron - 25%</t>
  </si>
  <si>
    <t xml:space="preserve"> ve vodě dispergovatelné granule</t>
  </si>
  <si>
    <t>dimethenamid-P (ISO) 280 g/l terbuthylazin (ISO) 250 g/l</t>
  </si>
  <si>
    <t xml:space="preserve"> k hubení plevelů lipnicovitých jednoletých a plevelů dvouděložných jednoletých v kukuřici seté </t>
  </si>
  <si>
    <t>iodosulfuron-methyl Na [jodosulfuron-methyl-Na] - 1%
foramsulfuron - 30%
isoxadifen-ethyl - 30%</t>
  </si>
  <si>
    <t>ve vodě dispergovatelný granulát</t>
  </si>
  <si>
    <t>prothioconazole 125 g/l
tebuconazole 125 g/l</t>
  </si>
  <si>
    <t>širokému spektru chorob</t>
  </si>
  <si>
    <t>prothioconazole 100 g/l
spiroxamine 250 g/l
tebuconazole 100 g/l</t>
  </si>
  <si>
    <t xml:space="preserve"> k ochraně pšenice, ječmene, žita a tritikale proti houbovým chorobám</t>
  </si>
  <si>
    <t>padlí travní v pšenici a ječmeni</t>
  </si>
  <si>
    <t>k ochraně pšenice, ječmene, révy a okrasných rostlin proti houbovým chorobám.</t>
  </si>
  <si>
    <t xml:space="preserve"> emulgovatelný koncentrát </t>
  </si>
  <si>
    <t>k ochraně proti chorobám listů a klasů v pšenici ozimé</t>
  </si>
  <si>
    <t>emulze olej ve vodě</t>
  </si>
  <si>
    <t>ochrana proti houbovým chorobám u řepky,foma</t>
  </si>
  <si>
    <t xml:space="preserve">Coniothyrium minitans - 100 g
</t>
  </si>
  <si>
    <t>k ochraně řepky proti hlízence</t>
  </si>
  <si>
    <t xml:space="preserve"> ve formě emulze oleje ve vodě </t>
  </si>
  <si>
    <t>240 g/l tau-fluvalinate</t>
  </si>
  <si>
    <t>blýskáček řepkový</t>
  </si>
  <si>
    <t>gamma-cyhalothrin - 60 g/l</t>
  </si>
  <si>
    <t xml:space="preserve"> ve formě suspenze kapsulí pro ředění vodou </t>
  </si>
  <si>
    <t>proti dřepčíkům,pilátce</t>
  </si>
  <si>
    <t>ke zvýšení odolnosti proti poléhání ječmene, pšenice ozimé, a zkrácení stébla u ječmene jarního</t>
  </si>
  <si>
    <t xml:space="preserve"> chlormekvát chlorid 750 g/l</t>
  </si>
  <si>
    <t xml:space="preserve"> rozpustný koncentrát</t>
  </si>
  <si>
    <t>k regulaci růstu obilnin, semenných porostů kostřavy luční, lipnice luční a k regulaci růstu okrasných rostlin</t>
  </si>
  <si>
    <t xml:space="preserve">mepikvát chlorid 210 g/l metkonazol 30 g/l </t>
  </si>
  <si>
    <t xml:space="preserve"> ve formě kapalného koncentrátu </t>
  </si>
  <si>
    <t xml:space="preserve"> k ošetření řepky olejky pro zvýšení jistoty přezimování a zvýšení odolnosti proti poléhání. </t>
  </si>
  <si>
    <t>natrium-5-nitroguajakolát   1 g/l   natrium-2-nitrofenolát  2 g/l   natrium-4-nitrofenolát  3 g/l</t>
  </si>
  <si>
    <t xml:space="preserve"> určený ke stimulaci výnosu </t>
  </si>
  <si>
    <t xml:space="preserve"> pinolen 555,4 g/l</t>
  </si>
  <si>
    <t xml:space="preserve"> k omezení ztrát ozimé řepky ve sklizni</t>
  </si>
  <si>
    <t xml:space="preserve">karboxylovaný styren butadien kopolymer 455,5 g/l </t>
  </si>
  <si>
    <t xml:space="preserve"> emulze typu olej ve vodě </t>
  </si>
  <si>
    <t xml:space="preserve"> k omezení ztrát při sklizni hrachu, řepky olejky</t>
  </si>
  <si>
    <t xml:space="preserve"> metaldehyd 40 g/kg </t>
  </si>
  <si>
    <t xml:space="preserve"> granulované návnady </t>
  </si>
  <si>
    <t xml:space="preserve">k ochraně polních plodin, ovocných rostlin, zeleniny, okrasných rostlin a skleníkových rostlin proti slimákům, plžům a hlemýžďům </t>
  </si>
  <si>
    <t xml:space="preserve">fosforečnan železitý 29,7 g/kg </t>
  </si>
  <si>
    <t xml:space="preserve"> granulovaná návnada </t>
  </si>
  <si>
    <t xml:space="preserve"> proti všem druhům slimáků a plzáků </t>
  </si>
  <si>
    <t>metaldehyde [metaldehyd] - 30 g</t>
  </si>
  <si>
    <t xml:space="preserve"> proti slimákům</t>
  </si>
  <si>
    <t>ethephon [ethefon] - 480 g</t>
  </si>
  <si>
    <t xml:space="preserve">ve formě tekutého koncentrátu </t>
  </si>
  <si>
    <t>k odolnosti proti polehání obili</t>
  </si>
  <si>
    <t>2,4-D - 300 g
florasulam - 6.25 g</t>
  </si>
  <si>
    <t>metsulfuron-methyl 111g tribenuron-methyl 222g</t>
  </si>
  <si>
    <t>fluroxypyr 333g/l</t>
  </si>
  <si>
    <t>carfentrazone - ethyl 400g/kg</t>
  </si>
  <si>
    <t>mesotrione 480 g/l</t>
  </si>
  <si>
    <t>tribenuron/methyl 500 g</t>
  </si>
  <si>
    <t>quizalofop-P-ethyl - 100 g/l</t>
  </si>
  <si>
    <t xml:space="preserve">
clopyralid [klopyralid] - 267 g
picloram [pikloram] - 67 g</t>
  </si>
  <si>
    <t>dimethenamid-p 100 g/l metazachlor 300 g/l        quinmerac 100g/l</t>
  </si>
  <si>
    <t>azoxystrobin 250g/l</t>
  </si>
  <si>
    <t>ve vodě rospustný granulát</t>
  </si>
  <si>
    <t>plevele jednoděložné</t>
  </si>
  <si>
    <t>plevele dvouděložné</t>
  </si>
  <si>
    <t>rez pšeničná padlí travní</t>
  </si>
  <si>
    <t>emulgovaný koncentrát</t>
  </si>
  <si>
    <t xml:space="preserve">Celková tabulka hodnocení </t>
  </si>
  <si>
    <t xml:space="preserve">VV Skupina C </t>
  </si>
  <si>
    <t>VV Skupina B</t>
  </si>
  <si>
    <t xml:space="preserve">VV Skupina A </t>
  </si>
  <si>
    <t>Celkem bez DPH</t>
  </si>
  <si>
    <t xml:space="preserve">Celková cena za skupinu VV bez DPH </t>
  </si>
  <si>
    <t xml:space="preserve">Solatenol (75 g/l) a Prothioconazole (150 g/l) </t>
  </si>
  <si>
    <t>rez,padlí a braničnatka</t>
  </si>
  <si>
    <t>dvouděložní plevele v obilovinách</t>
  </si>
  <si>
    <t>pre a časně post do řepky</t>
  </si>
  <si>
    <t>Metazachlor 500 g/l Aminopyralid 5,3 g /l Pikloram 13,3g/l</t>
  </si>
  <si>
    <t>jednoděložné plevele</t>
  </si>
  <si>
    <t xml:space="preserve">suzpenzní koncentrát </t>
  </si>
  <si>
    <t>smačitelný prášek</t>
  </si>
  <si>
    <t>suzpo emulze</t>
  </si>
  <si>
    <t xml:space="preserve">Flufenacet (Flufenacet) 200 g/l (Skupiny: Oxyacetamide), Terbuthylazin (Terbuthylazine) 333 g/l (Skupiny: Triazine) </t>
  </si>
  <si>
    <t xml:space="preserve">Thifensulfuron-methyl (Thifensulfuron-methyl) 500 g/kg (Skupiny: Sulfonylurea) </t>
  </si>
  <si>
    <t xml:space="preserve">Florasulam (Florasulam) 5 g/l (Skupiny: Triazolopyrimidine), Halauxifen-methyl (XDE-729 methyl) (Halauxifen-methyl) 6,25 g/l (Skupiny: Acetamide) </t>
  </si>
  <si>
    <t xml:space="preserve">ve vodě rozpustný prášek </t>
  </si>
  <si>
    <t>post od 1. do 5.listu kukuřice; plevele dvouděložné jednoleté</t>
  </si>
  <si>
    <t>Haluxifen-methyl 10 g/l; Picloram 48 g/l</t>
  </si>
  <si>
    <t>post, plevele dvouděložné jednoleté</t>
  </si>
  <si>
    <t>Flufenacet 240 g/l; Pikolinafen 100 g/l</t>
  </si>
  <si>
    <t>pre i post; chundelka metlice, plevele dvouděložné jednoleté</t>
  </si>
  <si>
    <t>Pendimethalin 455 g/l</t>
  </si>
  <si>
    <t>Beflubutamid 500 g/l</t>
  </si>
  <si>
    <t>post; chundelka metlice, plevele dvouděložné jednoleté</t>
  </si>
  <si>
    <t>lambda-cyhalotrin 50 g/l</t>
  </si>
  <si>
    <t>blýskáček řepkový , mšice, dřepčíci, přenašeči viróz</t>
  </si>
  <si>
    <t>esfenvalerate 50 g/l</t>
  </si>
  <si>
    <t>emulze typu olej ve vodě</t>
  </si>
  <si>
    <t>krytonosec čtyřzubý, krytonosec řepkový, blýskaáček řepkový, kohoutci rodu Oulema, mšice</t>
  </si>
  <si>
    <t>prohexadione 42.39 g/kg trinexapac-ethyl 75 g/kg</t>
  </si>
  <si>
    <t>ve vodě dispergovatelné granule</t>
  </si>
  <si>
    <t>zvýšení odolnosti proti poléhání</t>
  </si>
  <si>
    <t>mepiquat 228.86 g/l prohexadione 42.39 g/l</t>
  </si>
  <si>
    <t>suspenzní koncetrát</t>
  </si>
  <si>
    <t>Tembotrione 44 g/l isoxadifen 22 g/l (safener)</t>
  </si>
  <si>
    <t>post; ježatka kuří noha, merlík bílý, plevele dvouděložné jednoleté</t>
  </si>
  <si>
    <t>chlorantraniliprole 200 g/l</t>
  </si>
  <si>
    <t>zavíječ kukuřičný</t>
  </si>
  <si>
    <t>Clopyralid 120 g/l halauxifen-methyl 5 g/l</t>
  </si>
  <si>
    <t>Sulfosulfuron 750 g/kg</t>
  </si>
  <si>
    <t>chundelka metlice, svízel přítula</t>
  </si>
  <si>
    <t>Azoxystrobin 120 g/l Tebukonazol 200 g/l</t>
  </si>
  <si>
    <t>supsenzní koncetrát</t>
  </si>
  <si>
    <t>hlízenka obecná</t>
  </si>
  <si>
    <t>Bixafen 50 g/l Prothioconazole 100 g/l Spiroxamin 250 g/l</t>
  </si>
  <si>
    <t>emulgovatelný koncetrát</t>
  </si>
  <si>
    <t>padlí travní, braničnatka pšeničná, braničnatka plevová</t>
  </si>
  <si>
    <t>Prothioconazole 175 g/l Trifloxystrobin 150 g/l</t>
  </si>
  <si>
    <t>stéblolam, padlí travní, braničnatka pšeničná, plevová</t>
  </si>
  <si>
    <t>Prothioconazole 53 g/l Spiroxamin 224 g/l Tebukonazol 148 g/l</t>
  </si>
  <si>
    <t>braničnatka pšeničná, plevová, hnědá skvrnitost ječmene</t>
  </si>
  <si>
    <t>Bixafen 40 g/l Fluoxastrobin 50 g/l Prothioconazole 100 g/l</t>
  </si>
  <si>
    <t>braničnatka pšeničná, plevová, hnědá skvrnitost ječmene, fuzariozy</t>
  </si>
  <si>
    <t>Azoxystrobin 125 g/l Difenokonazol 125 g/l</t>
  </si>
  <si>
    <t>hlízenka obecná, fómová hniloba</t>
  </si>
  <si>
    <t>amonium sulfate 226 g/l polyacrilamide 11.3 g/l</t>
  </si>
  <si>
    <t xml:space="preserve">rozpustný koncentrát </t>
  </si>
  <si>
    <t>zlepšení vlastnosti aplikační kapaliny a účinnosti</t>
  </si>
  <si>
    <t>olej parafinový 732 g/l</t>
  </si>
  <si>
    <t>terbuthylazine - 187.5 g
pethoxamid - 300 g</t>
  </si>
  <si>
    <t>Florasulam 100 g/kg ; Halauxifen-methyl 104.2 g/kg ; Pyroxsulam 240 g/kg</t>
  </si>
  <si>
    <t>chundelka metlice, plevele dvouděložné jednoleté</t>
  </si>
  <si>
    <t>Diflufenikan 233 g/l ; Flufenacet 200 g/l ; Metribuzin 83 g/l</t>
  </si>
  <si>
    <t>svízel přítula, mák vlčí, chundelka metlice, plevele dvouděložné jednoleté</t>
  </si>
  <si>
    <t>Isofetamid 400 g/l</t>
  </si>
  <si>
    <t>Metrafenon 300 g/l</t>
  </si>
  <si>
    <t>padlí travní</t>
  </si>
  <si>
    <t>suspo emulse</t>
  </si>
  <si>
    <t>krytonosec čtyřzubý; blýskáček řepkový; krytonosec šešulový, bejlomorka kapustová</t>
  </si>
  <si>
    <t>90 g</t>
  </si>
  <si>
    <t>metazachlor 500 g/l</t>
  </si>
  <si>
    <t xml:space="preserve">dvouděložné plevele </t>
  </si>
  <si>
    <t>prothioconazole 160 g/l   spiroxamine 300 g/l</t>
  </si>
  <si>
    <t>fómová hniloba</t>
  </si>
  <si>
    <t>fuzariózy klasů</t>
  </si>
  <si>
    <t>metkonazol 60g/l</t>
  </si>
  <si>
    <t>padlí travní, rzi, braničnatka plevová</t>
  </si>
  <si>
    <t>Prothiokonazol 250 g/l</t>
  </si>
  <si>
    <t>100 g/l mefentriflukonazol</t>
  </si>
  <si>
    <t>braničnatka pšeničná, rez pšeničná, rez plevová, padlí travní, hnědá skvrnitost ječmene, rynchosporiová skvrnitost ječmene</t>
  </si>
  <si>
    <t>100 g/l mefentriflukonazol, 100 g/l pyraclostrobin</t>
  </si>
  <si>
    <t>braničnatka pšeničná, rez pšeničná, rez plevová, hnědá skvrnitost ječmene, rynchosporiová skvrnitost ječmene</t>
  </si>
  <si>
    <t>deltamethrin  100 g/l</t>
  </si>
  <si>
    <t>krytonosec řepkový, dřepčíci, mšice jako přenašeči viróz, blýskáček řepkový</t>
  </si>
  <si>
    <t>fluroxypyr - 250 g/l</t>
  </si>
  <si>
    <t xml:space="preserve">amidosulfuron 100 g/l iodosulfuron-methyl Na 25 g/l mefenpyr-diethyl 250 g/l            </t>
  </si>
  <si>
    <t xml:space="preserve">amidosulfuron 25 g/l iodosulfuron-methyl Na 6.25 g/l 2.4D 287 g/lmefenpyr-diethyl 62.5 g/l            </t>
  </si>
  <si>
    <t>nicosulfuron 40 g/l</t>
  </si>
  <si>
    <t>ježatka kuří noha, plevele dvouděložné jednoleté</t>
  </si>
  <si>
    <t>jodosulfuron-methyl 33 g/kg  thienkarbazon-methyl 25 g/kg mefenpyr-diethyl 150 g/kg</t>
  </si>
  <si>
    <t>Fenpropidin 750 g/l</t>
  </si>
  <si>
    <t>Cyprodinil 750 g/kg</t>
  </si>
  <si>
    <t>padlí travní, fuzariózy, stéblolam, helmintosporióza pšenice, braničnatka plevová, stéblolam</t>
  </si>
  <si>
    <t>etofenprox 287.5 g/l</t>
  </si>
  <si>
    <t>blýskáček řepkový, krytonosec čtyřzubý, krytonosec řepkový, krytonosec šešulový</t>
  </si>
  <si>
    <t>Nikosulfuron 429 g/kg ; Rimsulfuron 107 g/kg</t>
  </si>
  <si>
    <t xml:space="preserve">ježatka kuří noha, plevele dvouděložné jednoleté, pýr plazivý, rdesno blešník, violka rolní </t>
  </si>
  <si>
    <t>Pinoxaden 33,3 g/l ; Pyroxsulam 8,33 g/l</t>
  </si>
  <si>
    <t>chundelka metlice, psárka polní, jílek, plevele jednoděložné jednoleté, plevele dvouděložné jednoleté</t>
  </si>
  <si>
    <t>Cena celkem za skupinu A</t>
  </si>
  <si>
    <t>Diflufenikan 40 g/l ; Chlorotoluron 250 g/l ; Pendimethalin 300 g/l</t>
  </si>
  <si>
    <t>chundelka metlice, lipnice roční, plevele dvouděložné jednoleté</t>
  </si>
  <si>
    <t>Fludioxonyl 500 g/kg</t>
  </si>
  <si>
    <t xml:space="preserve">hlízenka obecná </t>
  </si>
  <si>
    <t>Prothiokonazol 93,3 g/l Spiroxamin 107 g/l Trifloxystrobin 80 g/l</t>
  </si>
  <si>
    <t>padlí travní, braničnatka plevová, braničnatka pšeničná, rez plevová, rez ječná, hnědá skvrnitost ječmene</t>
  </si>
  <si>
    <t>Mefentriflukonazol 75 g/l</t>
  </si>
  <si>
    <t>fomová hniloba, verticiliové vadnutí, spála kukuřičná, skvrnitost kukuřice</t>
  </si>
  <si>
    <t>Bixafen 75 g/l Prothiokonazol 150 g/l</t>
  </si>
  <si>
    <t>padlí travní, rez ječná, hnědá skvrnitost ječmene, rynchosporiová skvrnitost ječmene, stéblolam</t>
  </si>
  <si>
    <t xml:space="preserve">tebuconazole 250 g/l
</t>
  </si>
  <si>
    <t>difenoconazole - 100 g/l
tebuconazole - 250 g/l</t>
  </si>
  <si>
    <t>prothioconazole - 80 g/l
tebuconazole - 160 g/l</t>
  </si>
  <si>
    <t>difenoconazole - 250 g/l
paclobutrazol - 125 g/l</t>
  </si>
  <si>
    <t xml:space="preserve">boscalid - 133 g/l
metconazol - 60 g/l                         </t>
  </si>
  <si>
    <t>boscalid - 200 g/l
dimoxystrobin - 200 g/l</t>
  </si>
  <si>
    <t>fluopyram - 125 g/l
prothioconazole - 125 g/l</t>
  </si>
  <si>
    <t>Bixafen 50 g/l Tebukonazol 166 g/l</t>
  </si>
  <si>
    <t xml:space="preserve"> fluxapyroxad 75 g/l pyraclostrobin 150 g/l</t>
  </si>
  <si>
    <t xml:space="preserve">167 g/l bromukonazol 107 g/l tebukonazol 
</t>
  </si>
  <si>
    <t xml:space="preserve">Azoxystrobin 120 g/l Tebukonazol 200 g/l </t>
  </si>
  <si>
    <t>cypermethrin 500 g/l</t>
  </si>
  <si>
    <t xml:space="preserve">Klopyralid 600 g/l </t>
  </si>
  <si>
    <t>psárka polní, chundelka metlice, lipnice roční, plevele dvouděložné jednoleté</t>
  </si>
  <si>
    <t>plevele dvouděložné jednoleté</t>
  </si>
  <si>
    <t>Fluxapyroxad 66.7 g/l ; Mefentriflukonazol 66,7 g/l</t>
  </si>
  <si>
    <t>braničnatka pšeničná, rez pšeničná, rez plevová, hnědá skvrnitost ječmene</t>
  </si>
  <si>
    <t>propachizafop 100 g/l</t>
  </si>
  <si>
    <t>olejová disperze</t>
  </si>
  <si>
    <t>určený k postemergentnímu hubení jednoděložných plevelů v ječmeni jarním a pšenici ozimé</t>
  </si>
  <si>
    <t>pro použití u ozimé řepky olejky pro regulaci různých jednoletých trav a širokolistých plevelů</t>
  </si>
  <si>
    <t>aklonifen 500 g/l ; diflufenikan 100 g/l</t>
  </si>
  <si>
    <t>mesosulfuron - methyl 45 g/kg ; Thienkarbazon - methyl 15 g/kg</t>
  </si>
  <si>
    <t xml:space="preserve">k hubení jednoděložných i dvouděložných plevelů v řepce olejce </t>
  </si>
  <si>
    <t xml:space="preserve">preemergentní hubení chundelky metlice a jednoletých dvouděložných plevelů včetně svízele přítuly v řepce olejce ozimé 
 </t>
  </si>
  <si>
    <t xml:space="preserve"> hubení  jednoděložných a dvouděložných plevelů v porostech řepky olejky </t>
  </si>
  <si>
    <t>k postemergentnímu hubení odolných dvouděložných plevelů, zejména heřmánkovitých plevelů, svízele přítuly, máku vlčího, violky rolní a pcháče osetu v řepce ozimé</t>
  </si>
  <si>
    <t>k hubení jednoletých plevelů v kukuřici a čiroku</t>
  </si>
  <si>
    <t>k hubení jednoděložných a dvouděložných plevelů, včetně vytrvalých v kukuřici</t>
  </si>
  <si>
    <t>chundelka metlice, dvouděložné plevele</t>
  </si>
  <si>
    <t xml:space="preserve">mesotrion (mesotrione) 37,5 g/l (Skupiny: triketone), s-metolachlor (s-metolachlor) 375 g/l, terbuthylazin (terbuthylazine) 125 g/l (Skupiny: triazine) </t>
  </si>
  <si>
    <t>proti výdrolu obilovin v řepce</t>
  </si>
  <si>
    <t>fluroxypyr 280 g/l halauxifen-methyl  12,5 g/l aminopyralid  10 g/l, florasulam  5 g/l  2,4-D  180 g/l</t>
  </si>
  <si>
    <t xml:space="preserve">chlortoluron (chlorotoluron) 500 g/l, diflufenikan (diflufenican) 100 g/l (Skupiny: pyridinecarboxamide) </t>
  </si>
  <si>
    <t xml:space="preserve">flumioxazin (flumioxazine) 500 g/kg (Skupiny: N-phenylphthalimide) </t>
  </si>
  <si>
    <t xml:space="preserve">mesotrion (mesotrione) 60 g/l (Skupiny: triketone), S-metolachlor (S-metolachlor) 500 g/l </t>
  </si>
  <si>
    <t>Poznámka 1: Zadavatel připouští obsah účinné látky v rozptylu ± 3 % z hodnoty uvedené ve sloupci B. Poznámka 2: U žádné položky nesmí být cena za jednotku 0 Kč.</t>
  </si>
  <si>
    <t xml:space="preserve">Předpokládaný objem dodávek po dobu platnosti rámcové smlouvy
</t>
  </si>
  <si>
    <t xml:space="preserve"> fomova hniloba a pro zvýšení odolnosti proti poléhání</t>
  </si>
  <si>
    <t>prochinazid 200 g/l</t>
  </si>
  <si>
    <t xml:space="preserve">acetamiprid 200 g/l </t>
  </si>
  <si>
    <t xml:space="preserve">acetamiprid (acetamiprid) 200 g/kg (skupiny: neonicotinoids) </t>
  </si>
  <si>
    <t>pro zlepšení smáčivosti postřikových kapalin</t>
  </si>
  <si>
    <t>organosilikonové smáčedlo</t>
  </si>
  <si>
    <t>polyalkyleneoxid heptamethyl trisiloxane, 80 %
allyloxypolyethyleneglycol, 20 %</t>
  </si>
  <si>
    <t>blokový kopolymer PO/EO 832 g/l polyether-polymethylsiloxan-kopolymer 202 g/l</t>
  </si>
  <si>
    <t>methylester řepkového oleje 771,5 g/l  polyether-polymethylsiloxan-kopolymer 104.6 g/l</t>
  </si>
  <si>
    <t>klethodim (Clethodim) 120 g/l</t>
  </si>
  <si>
    <t>hlizenka obecná</t>
  </si>
  <si>
    <t xml:space="preserve"> dispergovatelný granulátu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</si>
</sst>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&quot; Kč&quot;"/>
    <numFmt numFmtId="165" formatCode="#,##0.00&quot; Kč&quot;"/>
  </numFmts>
  <fonts count="31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Verdana"/>
      <family val="2"/>
    </font>
    <font>
      <sz val="10"/>
      <color rgb="FF333333"/>
      <name val="Verdan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84">
    <xf numFmtId="0" fontId="0" fillId="0" borderId="0" xfId="0"/>
    <xf numFmtId="0" fontId="2" fillId="0" borderId="0" xfId="20" applyProtection="1">
      <alignment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164" fontId="4" fillId="5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12" fillId="3" borderId="1" xfId="20" applyFont="1" applyFill="1" applyBorder="1" applyAlignment="1" applyProtection="1">
      <alignment horizontal="center" vertical="center" wrapText="1"/>
      <protection/>
    </xf>
    <xf numFmtId="0" fontId="13" fillId="6" borderId="1" xfId="20" applyFont="1" applyFill="1" applyBorder="1" applyAlignment="1" applyProtection="1">
      <alignment horizontal="center" vertical="center"/>
      <protection/>
    </xf>
    <xf numFmtId="165" fontId="14" fillId="7" borderId="1" xfId="20" applyNumberFormat="1" applyFont="1" applyFill="1" applyBorder="1" applyAlignment="1" applyProtection="1">
      <alignment horizontal="center" vertical="center"/>
      <protection/>
    </xf>
    <xf numFmtId="165" fontId="12" fillId="3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165" fontId="4" fillId="8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3" fillId="6" borderId="2" xfId="20" applyFont="1" applyFill="1" applyBorder="1" applyAlignment="1" applyProtection="1">
      <alignment horizontal="center" vertical="center"/>
      <protection/>
    </xf>
    <xf numFmtId="165" fontId="14" fillId="7" borderId="2" xfId="20" applyNumberFormat="1" applyFont="1" applyFill="1" applyBorder="1" applyAlignment="1" applyProtection="1">
      <alignment horizontal="center" vertical="center"/>
      <protection/>
    </xf>
    <xf numFmtId="165" fontId="12" fillId="3" borderId="2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Border="1" applyAlignment="1" applyProtection="1">
      <alignment horizontal="left" vertical="center"/>
      <protection/>
    </xf>
    <xf numFmtId="0" fontId="2" fillId="0" borderId="0" xfId="20" applyBorder="1" applyProtection="1">
      <alignment/>
      <protection/>
    </xf>
    <xf numFmtId="0" fontId="2" fillId="9" borderId="0" xfId="20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/>
      <protection/>
    </xf>
    <xf numFmtId="0" fontId="5" fillId="10" borderId="0" xfId="20" applyFont="1" applyFill="1" applyBorder="1" applyAlignment="1" applyProtection="1">
      <alignment horizontal="center" vertical="center" wrapText="1"/>
      <protection/>
    </xf>
    <xf numFmtId="0" fontId="5" fillId="10" borderId="0" xfId="20" applyNumberFormat="1" applyFont="1" applyFill="1" applyBorder="1" applyAlignment="1" applyProtection="1">
      <alignment horizontal="center" vertical="center" wrapText="1"/>
      <protection/>
    </xf>
    <xf numFmtId="0" fontId="5" fillId="11" borderId="0" xfId="20" applyFont="1" applyFill="1" applyBorder="1" applyAlignment="1" applyProtection="1">
      <alignment horizontal="center" vertical="center" wrapText="1"/>
      <protection/>
    </xf>
    <xf numFmtId="0" fontId="5" fillId="12" borderId="0" xfId="20" applyFont="1" applyFill="1" applyBorder="1" applyAlignment="1" applyProtection="1">
      <alignment horizontal="center" vertical="center" wrapText="1"/>
      <protection/>
    </xf>
    <xf numFmtId="164" fontId="4" fillId="13" borderId="0" xfId="20" applyNumberFormat="1" applyFont="1" applyFill="1" applyBorder="1" applyAlignment="1" applyProtection="1">
      <alignment horizontal="center" vertical="center" wrapText="1"/>
      <protection/>
    </xf>
    <xf numFmtId="164" fontId="4" fillId="11" borderId="0" xfId="20" applyNumberFormat="1" applyFont="1" applyFill="1" applyBorder="1" applyAlignment="1" applyProtection="1">
      <alignment horizontal="center" vertical="center" wrapText="1"/>
      <protection/>
    </xf>
    <xf numFmtId="165" fontId="4" fillId="10" borderId="0" xfId="20" applyNumberFormat="1" applyFont="1" applyFill="1" applyBorder="1" applyAlignment="1" applyProtection="1">
      <alignment horizontal="center" vertical="center" wrapText="1"/>
      <protection/>
    </xf>
    <xf numFmtId="0" fontId="2" fillId="10" borderId="0" xfId="20" applyFont="1" applyFill="1" applyBorder="1" applyAlignment="1" applyProtection="1">
      <alignment horizontal="center" vertical="center" wrapText="1"/>
      <protection/>
    </xf>
    <xf numFmtId="0" fontId="7" fillId="9" borderId="0" xfId="20" applyFont="1" applyFill="1" applyBorder="1" applyAlignment="1" applyProtection="1">
      <alignment horizontal="center" vertical="center" wrapText="1"/>
      <protection/>
    </xf>
    <xf numFmtId="0" fontId="8" fillId="9" borderId="0" xfId="20" applyFont="1" applyFill="1" applyBorder="1" applyAlignment="1" applyProtection="1">
      <alignment horizontal="center" vertical="center" wrapText="1"/>
      <protection/>
    </xf>
    <xf numFmtId="0" fontId="9" fillId="9" borderId="0" xfId="20" applyFont="1" applyFill="1" applyBorder="1" applyAlignment="1" applyProtection="1">
      <alignment horizontal="center" vertical="center" wrapText="1"/>
      <protection/>
    </xf>
    <xf numFmtId="0" fontId="15" fillId="14" borderId="0" xfId="20" applyFont="1" applyFill="1" applyBorder="1" applyAlignment="1" applyProtection="1">
      <alignment horizontal="center" vertical="center" wrapText="1"/>
      <protection/>
    </xf>
    <xf numFmtId="4" fontId="7" fillId="15" borderId="0" xfId="20" applyNumberFormat="1" applyFont="1" applyFill="1" applyBorder="1" applyAlignment="1" applyProtection="1">
      <alignment horizontal="right" vertical="center"/>
      <protection locked="0"/>
    </xf>
    <xf numFmtId="0" fontId="7" fillId="9" borderId="0" xfId="20" applyFont="1" applyFill="1" applyBorder="1" applyAlignment="1" applyProtection="1">
      <alignment horizontal="left" vertical="center"/>
      <protection/>
    </xf>
    <xf numFmtId="165" fontId="4" fillId="14" borderId="0" xfId="20" applyNumberFormat="1" applyFont="1" applyFill="1" applyBorder="1" applyAlignment="1" applyProtection="1">
      <alignment horizontal="center" vertical="center" wrapText="1"/>
      <protection/>
    </xf>
    <xf numFmtId="0" fontId="7" fillId="10" borderId="0" xfId="20" applyFont="1" applyFill="1" applyBorder="1" applyAlignment="1" applyProtection="1">
      <alignment horizontal="center" vertical="center"/>
      <protection/>
    </xf>
    <xf numFmtId="0" fontId="12" fillId="11" borderId="0" xfId="20" applyFont="1" applyFill="1" applyBorder="1" applyAlignment="1" applyProtection="1">
      <alignment horizontal="center" vertical="center" wrapText="1"/>
      <protection/>
    </xf>
    <xf numFmtId="0" fontId="13" fillId="16" borderId="0" xfId="20" applyFont="1" applyFill="1" applyBorder="1" applyAlignment="1" applyProtection="1">
      <alignment horizontal="center" vertical="center"/>
      <protection/>
    </xf>
    <xf numFmtId="165" fontId="14" fillId="16" borderId="0" xfId="20" applyNumberFormat="1" applyFont="1" applyFill="1" applyBorder="1" applyAlignment="1" applyProtection="1">
      <alignment horizontal="center" vertical="center"/>
      <protection/>
    </xf>
    <xf numFmtId="165" fontId="12" fillId="11" borderId="0" xfId="20" applyNumberFormat="1" applyFont="1" applyFill="1" applyBorder="1" applyAlignment="1" applyProtection="1">
      <alignment horizontal="center" vertical="center"/>
      <protection/>
    </xf>
    <xf numFmtId="165" fontId="2" fillId="9" borderId="0" xfId="20" applyNumberFormat="1" applyFill="1" applyBorder="1" applyAlignment="1" applyProtection="1">
      <alignment horizontal="center" vertical="center" wrapText="1"/>
      <protection/>
    </xf>
    <xf numFmtId="0" fontId="2" fillId="9" borderId="0" xfId="20" applyFont="1" applyFill="1" applyBorder="1" applyAlignment="1">
      <alignment horizontal="center" vertical="center"/>
      <protection/>
    </xf>
    <xf numFmtId="0" fontId="7" fillId="9" borderId="0" xfId="20" applyFont="1" applyFill="1" applyBorder="1" applyAlignment="1">
      <alignment horizontal="center" vertical="center"/>
      <protection/>
    </xf>
    <xf numFmtId="9" fontId="2" fillId="9" borderId="0" xfId="20" applyNumberFormat="1" applyFont="1" applyFill="1" applyBorder="1" applyAlignment="1">
      <alignment horizontal="center" vertical="center"/>
      <protection/>
    </xf>
    <xf numFmtId="0" fontId="2" fillId="9" borderId="0" xfId="20" applyFill="1" applyBorder="1" applyAlignment="1" applyProtection="1">
      <alignment horizontal="center" vertical="center"/>
      <protection/>
    </xf>
    <xf numFmtId="0" fontId="16" fillId="9" borderId="0" xfId="20" applyFont="1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Protection="1">
      <alignment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165" fontId="2" fillId="0" borderId="3" xfId="20" applyNumberFormat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Border="1" applyAlignment="1" applyProtection="1">
      <alignment horizontal="center" vertical="center" wrapText="1"/>
      <protection/>
    </xf>
    <xf numFmtId="0" fontId="2" fillId="2" borderId="6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2" fillId="17" borderId="1" xfId="20" applyNumberFormat="1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0" fontId="17" fillId="0" borderId="8" xfId="20" applyFont="1" applyBorder="1" applyProtection="1">
      <alignment/>
      <protection/>
    </xf>
    <xf numFmtId="0" fontId="18" fillId="0" borderId="0" xfId="20" applyFont="1" applyProtection="1">
      <alignment/>
      <protection/>
    </xf>
    <xf numFmtId="0" fontId="19" fillId="0" borderId="8" xfId="20" applyFont="1" applyBorder="1" applyProtection="1">
      <alignment/>
      <protection/>
    </xf>
    <xf numFmtId="8" fontId="17" fillId="18" borderId="8" xfId="20" applyNumberFormat="1" applyFont="1" applyFill="1" applyBorder="1" applyProtection="1">
      <alignment/>
      <protection/>
    </xf>
    <xf numFmtId="0" fontId="20" fillId="0" borderId="8" xfId="20" applyFont="1" applyFill="1" applyBorder="1" applyAlignment="1" applyProtection="1">
      <alignment horizontal="center" vertical="center" wrapText="1"/>
      <protection/>
    </xf>
    <xf numFmtId="0" fontId="23" fillId="17" borderId="8" xfId="20" applyNumberFormat="1" applyFont="1" applyFill="1" applyBorder="1" applyAlignment="1" applyProtection="1">
      <alignment horizontal="center" vertical="center"/>
      <protection locked="0"/>
    </xf>
    <xf numFmtId="0" fontId="23" fillId="2" borderId="8" xfId="20" applyNumberFormat="1" applyFont="1" applyFill="1" applyBorder="1" applyAlignment="1" applyProtection="1">
      <alignment horizontal="center" vertical="center" wrapText="1"/>
      <protection/>
    </xf>
    <xf numFmtId="0" fontId="23" fillId="3" borderId="8" xfId="20" applyFont="1" applyFill="1" applyBorder="1" applyAlignment="1" applyProtection="1">
      <alignment horizontal="center" vertical="center" wrapText="1"/>
      <protection/>
    </xf>
    <xf numFmtId="0" fontId="23" fillId="6" borderId="8" xfId="20" applyFont="1" applyFill="1" applyBorder="1" applyAlignment="1" applyProtection="1">
      <alignment horizontal="center" vertical="center"/>
      <protection/>
    </xf>
    <xf numFmtId="165" fontId="23" fillId="7" borderId="8" xfId="20" applyNumberFormat="1" applyFont="1" applyFill="1" applyBorder="1" applyAlignment="1" applyProtection="1">
      <alignment horizontal="center" vertical="center"/>
      <protection/>
    </xf>
    <xf numFmtId="165" fontId="23" fillId="3" borderId="8" xfId="20" applyNumberFormat="1" applyFont="1" applyFill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4" fontId="20" fillId="17" borderId="8" xfId="20" applyNumberFormat="1" applyFont="1" applyFill="1" applyBorder="1" applyAlignment="1" applyProtection="1">
      <alignment horizontal="center" vertical="center"/>
      <protection locked="0"/>
    </xf>
    <xf numFmtId="0" fontId="7" fillId="2" borderId="9" xfId="20" applyFont="1" applyFill="1" applyBorder="1" applyAlignment="1" applyProtection="1">
      <alignment horizontal="center" vertical="center"/>
      <protection/>
    </xf>
    <xf numFmtId="0" fontId="2" fillId="0" borderId="10" xfId="20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5" fillId="4" borderId="2" xfId="20" applyFont="1" applyFill="1" applyBorder="1" applyAlignment="1" applyProtection="1">
      <alignment horizontal="center" vertical="center" wrapText="1"/>
      <protection/>
    </xf>
    <xf numFmtId="164" fontId="4" fillId="5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2" xfId="20" applyNumberFormat="1" applyFont="1" applyFill="1" applyBorder="1" applyAlignment="1" applyProtection="1">
      <alignment horizontal="center" vertical="center" wrapText="1"/>
      <protection/>
    </xf>
    <xf numFmtId="165" fontId="4" fillId="2" borderId="2" xfId="20" applyNumberFormat="1" applyFont="1" applyFill="1" applyBorder="1" applyAlignment="1" applyProtection="1">
      <alignment horizontal="center" vertical="center" wrapText="1"/>
      <protection/>
    </xf>
    <xf numFmtId="0" fontId="23" fillId="4" borderId="8" xfId="20" applyFont="1" applyFill="1" applyBorder="1" applyAlignment="1" applyProtection="1">
      <alignment horizontal="center" vertical="center" wrapText="1"/>
      <protection/>
    </xf>
    <xf numFmtId="164" fontId="23" fillId="5" borderId="8" xfId="20" applyNumberFormat="1" applyFont="1" applyFill="1" applyBorder="1" applyAlignment="1" applyProtection="1">
      <alignment horizontal="center" vertical="center" wrapText="1"/>
      <protection/>
    </xf>
    <xf numFmtId="164" fontId="23" fillId="3" borderId="8" xfId="20" applyNumberFormat="1" applyFont="1" applyFill="1" applyBorder="1" applyAlignment="1" applyProtection="1">
      <alignment horizontal="center" vertical="center" wrapText="1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1" fillId="2" borderId="8" xfId="20" applyNumberFormat="1" applyFont="1" applyFill="1" applyBorder="1" applyAlignment="1" applyProtection="1">
      <alignment horizontal="center" vertical="center" wrapText="1"/>
      <protection/>
    </xf>
    <xf numFmtId="0" fontId="21" fillId="3" borderId="8" xfId="20" applyFont="1" applyFill="1" applyBorder="1" applyAlignment="1" applyProtection="1">
      <alignment horizontal="center" vertical="center" wrapText="1"/>
      <protection/>
    </xf>
    <xf numFmtId="0" fontId="21" fillId="4" borderId="8" xfId="20" applyFont="1" applyFill="1" applyBorder="1" applyAlignment="1" applyProtection="1">
      <alignment horizontal="center" vertical="center" wrapText="1"/>
      <protection/>
    </xf>
    <xf numFmtId="164" fontId="21" fillId="5" borderId="8" xfId="20" applyNumberFormat="1" applyFont="1" applyFill="1" applyBorder="1" applyAlignment="1" applyProtection="1">
      <alignment horizontal="center" vertical="center" wrapText="1"/>
      <protection/>
    </xf>
    <xf numFmtId="164" fontId="21" fillId="3" borderId="8" xfId="20" applyNumberFormat="1" applyFont="1" applyFill="1" applyBorder="1" applyAlignment="1" applyProtection="1">
      <alignment horizontal="center" vertical="center" wrapText="1"/>
      <protection/>
    </xf>
    <xf numFmtId="0" fontId="24" fillId="0" borderId="8" xfId="20" applyFont="1" applyBorder="1" applyAlignment="1">
      <alignment horizontal="center" vertical="center" wrapText="1"/>
      <protection/>
    </xf>
    <xf numFmtId="0" fontId="25" fillId="0" borderId="8" xfId="20" applyFont="1" applyFill="1" applyBorder="1" applyAlignment="1" applyProtection="1">
      <alignment horizontal="center" vertical="center" wrapText="1"/>
      <protection/>
    </xf>
    <xf numFmtId="0" fontId="26" fillId="6" borderId="8" xfId="20" applyFont="1" applyFill="1" applyBorder="1" applyAlignment="1" applyProtection="1">
      <alignment horizontal="center" vertical="center"/>
      <protection/>
    </xf>
    <xf numFmtId="0" fontId="25" fillId="0" borderId="8" xfId="20" applyFont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3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3" fillId="17" borderId="11" xfId="20" applyNumberFormat="1" applyFont="1" applyFill="1" applyBorder="1" applyAlignment="1" applyProtection="1">
      <alignment horizontal="center" vertical="center"/>
      <protection locked="0"/>
    </xf>
    <xf numFmtId="0" fontId="23" fillId="2" borderId="11" xfId="20" applyNumberFormat="1" applyFont="1" applyFill="1" applyBorder="1" applyAlignment="1" applyProtection="1">
      <alignment horizontal="center" vertical="center" wrapText="1"/>
      <protection/>
    </xf>
    <xf numFmtId="0" fontId="21" fillId="2" borderId="11" xfId="20" applyNumberFormat="1" applyFont="1" applyFill="1" applyBorder="1" applyAlignment="1" applyProtection="1">
      <alignment horizontal="center" vertical="center" wrapText="1"/>
      <protection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0" fontId="8" fillId="0" borderId="8" xfId="20" applyFon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center" vertical="center" wrapText="1"/>
      <protection/>
    </xf>
    <xf numFmtId="0" fontId="5" fillId="2" borderId="8" xfId="20" applyNumberFormat="1" applyFont="1" applyFill="1" applyBorder="1" applyAlignment="1" applyProtection="1">
      <alignment horizontal="center" vertical="center" wrapText="1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3" fillId="6" borderId="8" xfId="20" applyFont="1" applyFill="1" applyBorder="1" applyAlignment="1" applyProtection="1">
      <alignment horizontal="center" vertical="center"/>
      <protection/>
    </xf>
    <xf numFmtId="165" fontId="14" fillId="7" borderId="8" xfId="20" applyNumberFormat="1" applyFont="1" applyFill="1" applyBorder="1" applyAlignment="1" applyProtection="1">
      <alignment horizontal="center" vertical="center"/>
      <protection/>
    </xf>
    <xf numFmtId="165" fontId="12" fillId="3" borderId="8" xfId="20" applyNumberFormat="1" applyFont="1" applyFill="1" applyBorder="1" applyAlignment="1" applyProtection="1">
      <alignment horizontal="center" vertical="center"/>
      <protection/>
    </xf>
    <xf numFmtId="0" fontId="7" fillId="0" borderId="8" xfId="20" applyFont="1" applyBorder="1" applyAlignment="1" applyProtection="1">
      <alignment horizontal="left" vertical="center"/>
      <protection/>
    </xf>
    <xf numFmtId="165" fontId="4" fillId="8" borderId="8" xfId="20" applyNumberFormat="1" applyFont="1" applyFill="1" applyBorder="1" applyAlignment="1" applyProtection="1">
      <alignment horizontal="center" vertical="center" wrapText="1"/>
      <protection/>
    </xf>
    <xf numFmtId="0" fontId="12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0" applyAlignment="1" applyProtection="1">
      <alignment/>
      <protection/>
    </xf>
    <xf numFmtId="4" fontId="7" fillId="17" borderId="1" xfId="20" applyNumberFormat="1" applyFont="1" applyFill="1" applyBorder="1" applyAlignment="1" applyProtection="1">
      <alignment horizontal="center" vertical="center"/>
      <protection locked="0"/>
    </xf>
    <xf numFmtId="4" fontId="7" fillId="17" borderId="2" xfId="20" applyNumberFormat="1" applyFont="1" applyFill="1" applyBorder="1" applyAlignment="1" applyProtection="1">
      <alignment horizontal="center" vertical="center"/>
      <protection locked="0"/>
    </xf>
    <xf numFmtId="4" fontId="7" fillId="17" borderId="8" xfId="20" applyNumberFormat="1" applyFont="1" applyFill="1" applyBorder="1" applyAlignment="1" applyProtection="1">
      <alignment horizontal="center" vertical="center"/>
      <protection locked="0"/>
    </xf>
    <xf numFmtId="165" fontId="27" fillId="0" borderId="8" xfId="20" applyNumberFormat="1" applyFont="1" applyBorder="1" applyAlignment="1" applyProtection="1">
      <alignment horizontal="center" vertical="center"/>
      <protection/>
    </xf>
    <xf numFmtId="165" fontId="23" fillId="0" borderId="8" xfId="20" applyNumberFormat="1" applyFont="1" applyBorder="1" applyAlignment="1" applyProtection="1">
      <alignment horizontal="center" vertical="center" wrapText="1"/>
      <protection/>
    </xf>
    <xf numFmtId="165" fontId="23" fillId="8" borderId="8" xfId="20" applyNumberFormat="1" applyFont="1" applyFill="1" applyBorder="1" applyAlignment="1" applyProtection="1">
      <alignment horizontal="center" vertical="center" wrapText="1"/>
      <protection/>
    </xf>
    <xf numFmtId="0" fontId="20" fillId="0" borderId="12" xfId="20" applyFont="1" applyFill="1" applyBorder="1" applyAlignment="1" applyProtection="1">
      <alignment horizontal="center" vertical="center" wrapText="1"/>
      <protection/>
    </xf>
    <xf numFmtId="0" fontId="20" fillId="0" borderId="13" xfId="20" applyFont="1" applyFill="1" applyBorder="1" applyAlignment="1" applyProtection="1">
      <alignment horizontal="center" vertical="center" wrapText="1"/>
      <protection/>
    </xf>
    <xf numFmtId="0" fontId="20" fillId="0" borderId="11" xfId="20" applyFont="1" applyFill="1" applyBorder="1" applyAlignment="1" applyProtection="1">
      <alignment horizontal="center" vertical="center" wrapText="1"/>
      <protection/>
    </xf>
    <xf numFmtId="0" fontId="25" fillId="0" borderId="11" xfId="20" applyFont="1" applyFill="1" applyBorder="1" applyAlignment="1" applyProtection="1">
      <alignment horizontal="center" vertical="center" wrapText="1"/>
      <protection/>
    </xf>
    <xf numFmtId="0" fontId="23" fillId="3" borderId="11" xfId="20" applyFont="1" applyFill="1" applyBorder="1" applyAlignment="1" applyProtection="1">
      <alignment horizontal="center" vertical="center" wrapText="1"/>
      <protection/>
    </xf>
    <xf numFmtId="0" fontId="26" fillId="6" borderId="11" xfId="20" applyFont="1" applyFill="1" applyBorder="1" applyAlignment="1" applyProtection="1">
      <alignment horizontal="center" vertical="center"/>
      <protection/>
    </xf>
    <xf numFmtId="0" fontId="23" fillId="6" borderId="11" xfId="20" applyFont="1" applyFill="1" applyBorder="1" applyAlignment="1" applyProtection="1">
      <alignment horizontal="center" vertical="center"/>
      <protection/>
    </xf>
    <xf numFmtId="165" fontId="23" fillId="7" borderId="11" xfId="20" applyNumberFormat="1" applyFont="1" applyFill="1" applyBorder="1" applyAlignment="1" applyProtection="1">
      <alignment horizontal="center" vertical="center"/>
      <protection/>
    </xf>
    <xf numFmtId="165" fontId="23" fillId="3" borderId="11" xfId="20" applyNumberFormat="1" applyFont="1" applyFill="1" applyBorder="1" applyAlignment="1" applyProtection="1">
      <alignment horizontal="center" vertical="center"/>
      <protection/>
    </xf>
    <xf numFmtId="0" fontId="20" fillId="0" borderId="11" xfId="20" applyFont="1" applyBorder="1" applyAlignment="1" applyProtection="1">
      <alignment horizontal="center" vertical="center"/>
      <protection/>
    </xf>
    <xf numFmtId="165" fontId="23" fillId="0" borderId="11" xfId="20" applyNumberFormat="1" applyFont="1" applyBorder="1" applyAlignment="1" applyProtection="1">
      <alignment horizontal="center" vertical="center" wrapText="1"/>
      <protection/>
    </xf>
    <xf numFmtId="165" fontId="3" fillId="9" borderId="8" xfId="20" applyNumberFormat="1" applyFont="1" applyFill="1" applyBorder="1" applyAlignment="1" applyProtection="1">
      <alignment horizontal="center" vertical="center" wrapText="1"/>
      <protection/>
    </xf>
    <xf numFmtId="165" fontId="2" fillId="10" borderId="8" xfId="20" applyNumberFormat="1" applyFont="1" applyFill="1" applyBorder="1" applyAlignment="1" applyProtection="1">
      <alignment horizontal="center" vertical="center" wrapText="1"/>
      <protection/>
    </xf>
    <xf numFmtId="0" fontId="7" fillId="0" borderId="11" xfId="20" applyFont="1" applyFill="1" applyBorder="1" applyAlignment="1" applyProtection="1">
      <alignment horizontal="center" vertical="center" wrapText="1"/>
      <protection/>
    </xf>
    <xf numFmtId="0" fontId="8" fillId="0" borderId="11" xfId="20" applyFont="1" applyFill="1" applyBorder="1" applyAlignment="1" applyProtection="1">
      <alignment horizontal="center" vertical="center" wrapText="1"/>
      <protection/>
    </xf>
    <xf numFmtId="0" fontId="9" fillId="0" borderId="11" xfId="20" applyFont="1" applyFill="1" applyBorder="1" applyAlignment="1" applyProtection="1">
      <alignment horizontal="center" vertical="center" wrapText="1"/>
      <protection/>
    </xf>
    <xf numFmtId="0" fontId="12" fillId="17" borderId="11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20" applyNumberFormat="1" applyFont="1" applyFill="1" applyBorder="1" applyAlignment="1" applyProtection="1">
      <alignment horizontal="center" vertical="center" wrapText="1"/>
      <protection/>
    </xf>
    <xf numFmtId="0" fontId="12" fillId="3" borderId="11" xfId="20" applyFont="1" applyFill="1" applyBorder="1" applyAlignment="1" applyProtection="1">
      <alignment horizontal="center" vertical="center" wrapText="1"/>
      <protection/>
    </xf>
    <xf numFmtId="0" fontId="13" fillId="6" borderId="11" xfId="20" applyFont="1" applyFill="1" applyBorder="1" applyAlignment="1" applyProtection="1">
      <alignment horizontal="center" vertical="center"/>
      <protection/>
    </xf>
    <xf numFmtId="165" fontId="14" fillId="7" borderId="11" xfId="20" applyNumberFormat="1" applyFont="1" applyFill="1" applyBorder="1" applyAlignment="1" applyProtection="1">
      <alignment horizontal="center" vertical="center"/>
      <protection/>
    </xf>
    <xf numFmtId="165" fontId="12" fillId="3" borderId="11" xfId="20" applyNumberFormat="1" applyFont="1" applyFill="1" applyBorder="1" applyAlignment="1" applyProtection="1">
      <alignment horizontal="center" vertical="center"/>
      <protection/>
    </xf>
    <xf numFmtId="4" fontId="7" fillId="17" borderId="11" xfId="20" applyNumberFormat="1" applyFont="1" applyFill="1" applyBorder="1" applyAlignment="1" applyProtection="1">
      <alignment horizontal="center" vertical="center"/>
      <protection locked="0"/>
    </xf>
    <xf numFmtId="0" fontId="7" fillId="0" borderId="11" xfId="20" applyFont="1" applyBorder="1" applyAlignment="1" applyProtection="1">
      <alignment horizontal="left" vertical="center"/>
      <protection/>
    </xf>
    <xf numFmtId="165" fontId="4" fillId="8" borderId="11" xfId="2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3" fillId="9" borderId="0" xfId="20" applyFont="1" applyFill="1" applyBorder="1" applyAlignment="1" applyProtection="1">
      <alignment horizontal="left" vertical="center"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3" fillId="0" borderId="14" xfId="20" applyFont="1" applyBorder="1" applyAlignment="1" applyProtection="1">
      <alignment horizontal="left" vertical="center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2" fillId="9" borderId="12" xfId="20" applyFill="1" applyBorder="1" applyAlignment="1" applyProtection="1">
      <alignment horizontal="left"/>
      <protection/>
    </xf>
    <xf numFmtId="0" fontId="2" fillId="9" borderId="13" xfId="20" applyFill="1" applyBorder="1" applyAlignment="1" applyProtection="1">
      <alignment horizontal="left"/>
      <protection/>
    </xf>
    <xf numFmtId="0" fontId="2" fillId="9" borderId="15" xfId="20" applyFill="1" applyBorder="1" applyAlignment="1" applyProtection="1">
      <alignment horizontal="left"/>
      <protection/>
    </xf>
    <xf numFmtId="0" fontId="4" fillId="2" borderId="16" xfId="20" applyFont="1" applyFill="1" applyBorder="1" applyAlignment="1" applyProtection="1">
      <alignment horizontal="center" vertical="center" wrapText="1"/>
      <protection/>
    </xf>
    <xf numFmtId="0" fontId="4" fillId="2" borderId="17" xfId="20" applyFont="1" applyFill="1" applyBorder="1" applyAlignment="1" applyProtection="1">
      <alignment horizontal="center" vertical="center" wrapText="1"/>
      <protection/>
    </xf>
    <xf numFmtId="0" fontId="3" fillId="0" borderId="18" xfId="20" applyFont="1" applyBorder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3" fillId="0" borderId="22" xfId="20" applyFont="1" applyBorder="1" applyAlignment="1" applyProtection="1">
      <alignment horizontal="left" vertical="center"/>
      <protection/>
    </xf>
    <xf numFmtId="0" fontId="3" fillId="0" borderId="23" xfId="20" applyFont="1" applyBorder="1" applyAlignment="1" applyProtection="1">
      <alignment horizontal="left" vertical="center"/>
      <protection/>
    </xf>
    <xf numFmtId="0" fontId="22" fillId="0" borderId="12" xfId="20" applyFont="1" applyBorder="1" applyAlignment="1" applyProtection="1">
      <alignment horizontal="left"/>
      <protection/>
    </xf>
    <xf numFmtId="0" fontId="22" fillId="0" borderId="13" xfId="20" applyFont="1" applyBorder="1" applyAlignment="1" applyProtection="1">
      <alignment horizontal="left"/>
      <protection/>
    </xf>
    <xf numFmtId="0" fontId="22" fillId="0" borderId="15" xfId="20" applyFont="1" applyBorder="1" applyAlignment="1" applyProtection="1">
      <alignment horizontal="left"/>
      <protection/>
    </xf>
    <xf numFmtId="0" fontId="4" fillId="2" borderId="24" xfId="20" applyFont="1" applyFill="1" applyBorder="1" applyAlignment="1" applyProtection="1">
      <alignment horizontal="center" vertical="center" wrapText="1"/>
      <protection/>
    </xf>
    <xf numFmtId="0" fontId="4" fillId="2" borderId="25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9" fontId="2" fillId="0" borderId="26" xfId="20" applyNumberFormat="1" applyFont="1" applyBorder="1" applyAlignment="1">
      <alignment horizontal="left" vertical="center"/>
      <protection/>
    </xf>
    <xf numFmtId="9" fontId="2" fillId="0" borderId="27" xfId="20" applyNumberFormat="1" applyFont="1" applyBorder="1" applyAlignment="1">
      <alignment horizontal="left" vertical="center"/>
      <protection/>
    </xf>
    <xf numFmtId="9" fontId="2" fillId="0" borderId="28" xfId="20" applyNumberFormat="1" applyFont="1" applyBorder="1" applyAlignment="1">
      <alignment horizontal="left" vertical="center"/>
      <protection/>
    </xf>
    <xf numFmtId="0" fontId="7" fillId="0" borderId="29" xfId="2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0" borderId="26" xfId="2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32" xfId="20" applyFont="1" applyFill="1" applyBorder="1" applyAlignment="1" applyProtection="1">
      <alignment horizontal="center" vertical="center" wrapText="1"/>
      <protection/>
    </xf>
    <xf numFmtId="0" fontId="20" fillId="0" borderId="8" xfId="2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O154"/>
  <sheetViews>
    <sheetView tabSelected="1" zoomScale="90" zoomScaleNormal="90" workbookViewId="0" topLeftCell="A1">
      <selection activeCell="O70" sqref="O70"/>
    </sheetView>
  </sheetViews>
  <sheetFormatPr defaultColWidth="9.140625" defaultRowHeight="12.75"/>
  <cols>
    <col min="1" max="1" width="6.57421875" style="1" customWidth="1"/>
    <col min="2" max="2" width="37.57421875" style="1" customWidth="1"/>
    <col min="3" max="3" width="22.7109375" style="1" customWidth="1"/>
    <col min="4" max="4" width="59.00390625" style="1" customWidth="1"/>
    <col min="5" max="5" width="13.28125" style="1" customWidth="1"/>
    <col min="6" max="6" width="17.00390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1" width="9.140625" style="1" hidden="1" customWidth="1"/>
    <col min="12" max="12" width="3.00390625" style="1" hidden="1" customWidth="1"/>
    <col min="13" max="13" width="15.7109375" style="1" customWidth="1"/>
    <col min="14" max="14" width="7.00390625" style="1" customWidth="1"/>
    <col min="15" max="15" width="18.28125" style="1" customWidth="1"/>
    <col min="16" max="16384" width="9.140625" style="1" customWidth="1"/>
  </cols>
  <sheetData>
    <row r="1" spans="1:15" ht="15.75" thickBo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72" customHeight="1">
      <c r="A4" s="55" t="s">
        <v>12</v>
      </c>
      <c r="B4" s="82" t="s">
        <v>13</v>
      </c>
      <c r="C4" s="65" t="s">
        <v>14</v>
      </c>
      <c r="D4" s="65" t="s">
        <v>15</v>
      </c>
      <c r="E4" s="82" t="s">
        <v>16</v>
      </c>
      <c r="F4" s="19" t="s">
        <v>17</v>
      </c>
      <c r="G4" s="19" t="s">
        <v>18</v>
      </c>
      <c r="H4" s="83" t="s">
        <v>19</v>
      </c>
      <c r="I4" s="82" t="s">
        <v>20</v>
      </c>
      <c r="J4" s="84" t="s">
        <v>21</v>
      </c>
      <c r="K4" s="85" t="s">
        <v>22</v>
      </c>
      <c r="L4" s="86" t="s">
        <v>23</v>
      </c>
      <c r="M4" s="154" t="s">
        <v>30</v>
      </c>
      <c r="N4" s="154"/>
      <c r="O4" s="87" t="s">
        <v>24</v>
      </c>
    </row>
    <row r="5" spans="1:15" ht="40.15" customHeight="1">
      <c r="A5" s="80">
        <v>1</v>
      </c>
      <c r="B5" s="71" t="s">
        <v>139</v>
      </c>
      <c r="C5" s="71" t="s">
        <v>45</v>
      </c>
      <c r="D5" s="71" t="s">
        <v>43</v>
      </c>
      <c r="E5" s="98">
        <v>5</v>
      </c>
      <c r="F5" s="72"/>
      <c r="G5" s="73">
        <v>5</v>
      </c>
      <c r="H5" s="74">
        <v>360</v>
      </c>
      <c r="I5" s="99">
        <v>20</v>
      </c>
      <c r="J5" s="75">
        <v>360</v>
      </c>
      <c r="K5" s="76">
        <v>510</v>
      </c>
      <c r="L5" s="77">
        <f>J5*K5</f>
        <v>183600</v>
      </c>
      <c r="M5" s="79">
        <v>0</v>
      </c>
      <c r="N5" s="91" t="s">
        <v>25</v>
      </c>
      <c r="O5" s="122">
        <f>SUM(M5*I5)</f>
        <v>0</v>
      </c>
    </row>
    <row r="6" spans="1:15" ht="40.15" customHeight="1">
      <c r="A6" s="80">
        <v>2</v>
      </c>
      <c r="B6" s="71" t="s">
        <v>284</v>
      </c>
      <c r="C6" s="71" t="s">
        <v>32</v>
      </c>
      <c r="D6" s="71" t="s">
        <v>150</v>
      </c>
      <c r="E6" s="98">
        <v>5</v>
      </c>
      <c r="F6" s="72"/>
      <c r="G6" s="73">
        <v>5</v>
      </c>
      <c r="H6" s="74"/>
      <c r="I6" s="99">
        <v>40</v>
      </c>
      <c r="J6" s="75"/>
      <c r="K6" s="76"/>
      <c r="L6" s="77"/>
      <c r="M6" s="79">
        <v>0</v>
      </c>
      <c r="N6" s="78" t="s">
        <v>25</v>
      </c>
      <c r="O6" s="122">
        <f aca="true" t="shared" si="0" ref="O6:O64">SUM(M6*I6)</f>
        <v>0</v>
      </c>
    </row>
    <row r="7" spans="1:15" ht="40.15" customHeight="1">
      <c r="A7" s="80">
        <v>3</v>
      </c>
      <c r="B7" s="71" t="s">
        <v>144</v>
      </c>
      <c r="C7" s="71" t="s">
        <v>149</v>
      </c>
      <c r="D7" s="71" t="s">
        <v>43</v>
      </c>
      <c r="E7" s="98">
        <v>0.09</v>
      </c>
      <c r="F7" s="102"/>
      <c r="G7" s="73" t="s">
        <v>226</v>
      </c>
      <c r="H7" s="74"/>
      <c r="I7" s="99">
        <v>1</v>
      </c>
      <c r="J7" s="75"/>
      <c r="K7" s="76"/>
      <c r="L7" s="77"/>
      <c r="M7" s="79">
        <v>0</v>
      </c>
      <c r="N7" s="78" t="s">
        <v>26</v>
      </c>
      <c r="O7" s="122">
        <f t="shared" si="0"/>
        <v>0</v>
      </c>
    </row>
    <row r="8" spans="1:15" ht="40.15" customHeight="1">
      <c r="A8" s="80">
        <v>4</v>
      </c>
      <c r="B8" s="71" t="s">
        <v>147</v>
      </c>
      <c r="C8" s="71" t="s">
        <v>45</v>
      </c>
      <c r="D8" s="71" t="s">
        <v>55</v>
      </c>
      <c r="E8" s="98">
        <v>5</v>
      </c>
      <c r="F8" s="72"/>
      <c r="G8" s="73">
        <v>5</v>
      </c>
      <c r="H8" s="74"/>
      <c r="I8" s="99">
        <v>40</v>
      </c>
      <c r="J8" s="75"/>
      <c r="K8" s="76"/>
      <c r="L8" s="77"/>
      <c r="M8" s="79">
        <v>0</v>
      </c>
      <c r="N8" s="78" t="s">
        <v>25</v>
      </c>
      <c r="O8" s="122">
        <f t="shared" si="0"/>
        <v>0</v>
      </c>
    </row>
    <row r="9" spans="1:15" ht="40.15" customHeight="1">
      <c r="A9" s="80">
        <v>5</v>
      </c>
      <c r="B9" s="71" t="s">
        <v>143</v>
      </c>
      <c r="C9" s="71" t="s">
        <v>27</v>
      </c>
      <c r="D9" s="71" t="s">
        <v>43</v>
      </c>
      <c r="E9" s="98">
        <v>5</v>
      </c>
      <c r="F9" s="72"/>
      <c r="G9" s="73">
        <v>5</v>
      </c>
      <c r="H9" s="74"/>
      <c r="I9" s="99">
        <v>2</v>
      </c>
      <c r="J9" s="75"/>
      <c r="K9" s="76"/>
      <c r="L9" s="77"/>
      <c r="M9" s="79">
        <v>0</v>
      </c>
      <c r="N9" s="78" t="s">
        <v>25</v>
      </c>
      <c r="O9" s="122">
        <f t="shared" si="0"/>
        <v>0</v>
      </c>
    </row>
    <row r="10" spans="1:15" ht="40.15" customHeight="1">
      <c r="A10" s="80">
        <v>6</v>
      </c>
      <c r="B10" s="71" t="s">
        <v>142</v>
      </c>
      <c r="C10" s="71" t="s">
        <v>95</v>
      </c>
      <c r="D10" s="71" t="s">
        <v>43</v>
      </c>
      <c r="E10" s="98">
        <v>0.4</v>
      </c>
      <c r="F10" s="72"/>
      <c r="G10" s="73">
        <v>0.4</v>
      </c>
      <c r="H10" s="74"/>
      <c r="I10" s="99">
        <v>1</v>
      </c>
      <c r="J10" s="75"/>
      <c r="K10" s="76"/>
      <c r="L10" s="77"/>
      <c r="M10" s="79">
        <v>0</v>
      </c>
      <c r="N10" s="78" t="s">
        <v>26</v>
      </c>
      <c r="O10" s="122">
        <f t="shared" si="0"/>
        <v>0</v>
      </c>
    </row>
    <row r="11" spans="1:15" ht="40.15" customHeight="1">
      <c r="A11" s="80">
        <v>7</v>
      </c>
      <c r="B11" s="71" t="s">
        <v>140</v>
      </c>
      <c r="C11" s="71" t="s">
        <v>95</v>
      </c>
      <c r="D11" s="71" t="s">
        <v>43</v>
      </c>
      <c r="E11" s="98">
        <v>0.6</v>
      </c>
      <c r="F11" s="72"/>
      <c r="G11" s="73">
        <v>0.6</v>
      </c>
      <c r="H11" s="74"/>
      <c r="I11" s="99">
        <v>8</v>
      </c>
      <c r="J11" s="75"/>
      <c r="K11" s="76"/>
      <c r="L11" s="77"/>
      <c r="M11" s="79">
        <v>0</v>
      </c>
      <c r="N11" s="78" t="s">
        <v>26</v>
      </c>
      <c r="O11" s="122">
        <f t="shared" si="0"/>
        <v>0</v>
      </c>
    </row>
    <row r="12" spans="1:15" ht="40.15" customHeight="1">
      <c r="A12" s="80">
        <v>8</v>
      </c>
      <c r="B12" s="71" t="s">
        <v>141</v>
      </c>
      <c r="C12" s="71" t="s">
        <v>32</v>
      </c>
      <c r="D12" s="71" t="s">
        <v>43</v>
      </c>
      <c r="E12" s="98">
        <v>5</v>
      </c>
      <c r="F12" s="72"/>
      <c r="G12" s="73">
        <v>5</v>
      </c>
      <c r="H12" s="74"/>
      <c r="I12" s="99">
        <v>50</v>
      </c>
      <c r="J12" s="75"/>
      <c r="K12" s="76"/>
      <c r="L12" s="77"/>
      <c r="M12" s="79">
        <v>0</v>
      </c>
      <c r="N12" s="78" t="s">
        <v>25</v>
      </c>
      <c r="O12" s="122">
        <f t="shared" si="0"/>
        <v>0</v>
      </c>
    </row>
    <row r="13" spans="1:15" ht="40.15" customHeight="1">
      <c r="A13" s="80">
        <v>9</v>
      </c>
      <c r="B13" s="71" t="s">
        <v>242</v>
      </c>
      <c r="C13" s="71" t="s">
        <v>285</v>
      </c>
      <c r="D13" s="71" t="s">
        <v>43</v>
      </c>
      <c r="E13" s="98">
        <v>1</v>
      </c>
      <c r="F13" s="72"/>
      <c r="G13" s="73">
        <v>1</v>
      </c>
      <c r="H13" s="74"/>
      <c r="I13" s="99">
        <v>10</v>
      </c>
      <c r="J13" s="75"/>
      <c r="K13" s="76"/>
      <c r="L13" s="77"/>
      <c r="M13" s="79">
        <v>0</v>
      </c>
      <c r="N13" s="78" t="s">
        <v>25</v>
      </c>
      <c r="O13" s="122">
        <f t="shared" si="0"/>
        <v>0</v>
      </c>
    </row>
    <row r="14" spans="1:15" ht="40.15" customHeight="1">
      <c r="A14" s="80">
        <v>10</v>
      </c>
      <c r="B14" s="71" t="s">
        <v>243</v>
      </c>
      <c r="C14" s="71" t="s">
        <v>285</v>
      </c>
      <c r="D14" s="71" t="s">
        <v>43</v>
      </c>
      <c r="E14" s="98">
        <v>5</v>
      </c>
      <c r="F14" s="72"/>
      <c r="G14" s="73">
        <v>5</v>
      </c>
      <c r="H14" s="74"/>
      <c r="I14" s="99">
        <v>30</v>
      </c>
      <c r="J14" s="75"/>
      <c r="K14" s="76"/>
      <c r="L14" s="77"/>
      <c r="M14" s="79">
        <v>0</v>
      </c>
      <c r="N14" s="101" t="s">
        <v>25</v>
      </c>
      <c r="O14" s="122">
        <f t="shared" si="0"/>
        <v>0</v>
      </c>
    </row>
    <row r="15" spans="1:15" ht="40.15" customHeight="1">
      <c r="A15" s="80">
        <v>11</v>
      </c>
      <c r="B15" s="71" t="s">
        <v>241</v>
      </c>
      <c r="C15" s="71" t="s">
        <v>32</v>
      </c>
      <c r="D15" s="71" t="s">
        <v>43</v>
      </c>
      <c r="E15" s="98">
        <v>5</v>
      </c>
      <c r="F15" s="72"/>
      <c r="G15" s="73">
        <v>5</v>
      </c>
      <c r="H15" s="74"/>
      <c r="I15" s="99">
        <v>20</v>
      </c>
      <c r="J15" s="75"/>
      <c r="K15" s="76"/>
      <c r="L15" s="77"/>
      <c r="M15" s="79">
        <v>0</v>
      </c>
      <c r="N15" s="78" t="s">
        <v>25</v>
      </c>
      <c r="O15" s="122">
        <f t="shared" si="0"/>
        <v>0</v>
      </c>
    </row>
    <row r="16" spans="1:15" ht="40.15" customHeight="1">
      <c r="A16" s="80">
        <v>12</v>
      </c>
      <c r="B16" s="71" t="s">
        <v>44</v>
      </c>
      <c r="C16" s="71" t="s">
        <v>45</v>
      </c>
      <c r="D16" s="71" t="s">
        <v>43</v>
      </c>
      <c r="E16" s="98">
        <v>5</v>
      </c>
      <c r="F16" s="72"/>
      <c r="G16" s="73">
        <v>5</v>
      </c>
      <c r="H16" s="74"/>
      <c r="I16" s="99">
        <v>40</v>
      </c>
      <c r="J16" s="75"/>
      <c r="K16" s="76"/>
      <c r="L16" s="77"/>
      <c r="M16" s="79">
        <v>0</v>
      </c>
      <c r="N16" s="78" t="s">
        <v>25</v>
      </c>
      <c r="O16" s="122">
        <f t="shared" si="0"/>
        <v>0</v>
      </c>
    </row>
    <row r="17" spans="1:15" ht="60.75" customHeight="1">
      <c r="A17" s="80">
        <v>13</v>
      </c>
      <c r="B17" s="71" t="s">
        <v>297</v>
      </c>
      <c r="C17" s="71" t="s">
        <v>45</v>
      </c>
      <c r="D17" s="71" t="s">
        <v>43</v>
      </c>
      <c r="E17" s="98">
        <v>20</v>
      </c>
      <c r="F17" s="72"/>
      <c r="G17" s="73">
        <v>20</v>
      </c>
      <c r="H17" s="74"/>
      <c r="I17" s="99">
        <v>300</v>
      </c>
      <c r="J17" s="75"/>
      <c r="K17" s="76"/>
      <c r="L17" s="77"/>
      <c r="M17" s="79">
        <v>0</v>
      </c>
      <c r="N17" s="78" t="s">
        <v>25</v>
      </c>
      <c r="O17" s="122">
        <f t="shared" si="0"/>
        <v>0</v>
      </c>
    </row>
    <row r="18" spans="1:15" ht="40.15" customHeight="1">
      <c r="A18" s="80">
        <v>14</v>
      </c>
      <c r="B18" s="71" t="s">
        <v>46</v>
      </c>
      <c r="C18" s="71" t="s">
        <v>32</v>
      </c>
      <c r="D18" s="71" t="s">
        <v>43</v>
      </c>
      <c r="E18" s="98">
        <v>20</v>
      </c>
      <c r="F18" s="102"/>
      <c r="G18" s="73">
        <v>20</v>
      </c>
      <c r="H18" s="74"/>
      <c r="I18" s="99">
        <v>10</v>
      </c>
      <c r="J18" s="75"/>
      <c r="K18" s="76"/>
      <c r="L18" s="77"/>
      <c r="M18" s="79">
        <v>0</v>
      </c>
      <c r="N18" s="78" t="s">
        <v>25</v>
      </c>
      <c r="O18" s="122">
        <f t="shared" si="0"/>
        <v>0</v>
      </c>
    </row>
    <row r="19" spans="1:15" ht="40.15" customHeight="1">
      <c r="A19" s="80">
        <v>15</v>
      </c>
      <c r="B19" s="71" t="s">
        <v>47</v>
      </c>
      <c r="C19" s="71" t="s">
        <v>48</v>
      </c>
      <c r="D19" s="71" t="s">
        <v>49</v>
      </c>
      <c r="E19" s="98">
        <v>20</v>
      </c>
      <c r="F19" s="72"/>
      <c r="G19" s="73">
        <v>20</v>
      </c>
      <c r="H19" s="74"/>
      <c r="I19" s="99">
        <v>1600</v>
      </c>
      <c r="J19" s="75"/>
      <c r="K19" s="76"/>
      <c r="L19" s="77"/>
      <c r="M19" s="79">
        <v>0</v>
      </c>
      <c r="N19" s="78" t="s">
        <v>25</v>
      </c>
      <c r="O19" s="122">
        <f t="shared" si="0"/>
        <v>0</v>
      </c>
    </row>
    <row r="20" spans="1:15" ht="40.15" customHeight="1">
      <c r="A20" s="80">
        <v>16</v>
      </c>
      <c r="B20" s="71" t="s">
        <v>50</v>
      </c>
      <c r="C20" s="71" t="s">
        <v>51</v>
      </c>
      <c r="D20" s="71" t="s">
        <v>52</v>
      </c>
      <c r="E20" s="98">
        <v>0.5</v>
      </c>
      <c r="F20" s="72"/>
      <c r="G20" s="73">
        <v>0.5</v>
      </c>
      <c r="H20" s="74"/>
      <c r="I20" s="99">
        <v>4</v>
      </c>
      <c r="J20" s="75"/>
      <c r="K20" s="76"/>
      <c r="L20" s="77"/>
      <c r="M20" s="79">
        <v>0</v>
      </c>
      <c r="N20" s="78" t="s">
        <v>26</v>
      </c>
      <c r="O20" s="122">
        <f t="shared" si="0"/>
        <v>0</v>
      </c>
    </row>
    <row r="21" spans="1:15" ht="40.15" customHeight="1">
      <c r="A21" s="80">
        <v>17</v>
      </c>
      <c r="B21" s="71" t="s">
        <v>53</v>
      </c>
      <c r="C21" s="71" t="s">
        <v>54</v>
      </c>
      <c r="D21" s="71" t="s">
        <v>55</v>
      </c>
      <c r="E21" s="98">
        <v>1</v>
      </c>
      <c r="F21" s="72"/>
      <c r="G21" s="73">
        <v>1</v>
      </c>
      <c r="H21" s="74"/>
      <c r="I21" s="99">
        <v>3</v>
      </c>
      <c r="J21" s="75"/>
      <c r="K21" s="76"/>
      <c r="L21" s="77"/>
      <c r="M21" s="79">
        <v>0</v>
      </c>
      <c r="N21" s="78" t="s">
        <v>26</v>
      </c>
      <c r="O21" s="122">
        <f t="shared" si="0"/>
        <v>0</v>
      </c>
    </row>
    <row r="22" spans="1:15" ht="40.15" customHeight="1">
      <c r="A22" s="80">
        <v>18</v>
      </c>
      <c r="B22" s="71" t="s">
        <v>246</v>
      </c>
      <c r="C22" s="71" t="s">
        <v>56</v>
      </c>
      <c r="D22" s="71" t="s">
        <v>57</v>
      </c>
      <c r="E22" s="98">
        <v>3</v>
      </c>
      <c r="F22" s="72"/>
      <c r="G22" s="73">
        <v>3</v>
      </c>
      <c r="H22" s="74"/>
      <c r="I22" s="99">
        <v>6</v>
      </c>
      <c r="J22" s="88"/>
      <c r="K22" s="89"/>
      <c r="L22" s="90"/>
      <c r="M22" s="79">
        <v>0</v>
      </c>
      <c r="N22" s="78" t="s">
        <v>26</v>
      </c>
      <c r="O22" s="122">
        <f t="shared" si="0"/>
        <v>0</v>
      </c>
    </row>
    <row r="23" spans="1:15" ht="40.15" customHeight="1">
      <c r="A23" s="80">
        <v>19</v>
      </c>
      <c r="B23" s="71" t="s">
        <v>58</v>
      </c>
      <c r="C23" s="71" t="s">
        <v>59</v>
      </c>
      <c r="D23" s="71" t="s">
        <v>286</v>
      </c>
      <c r="E23" s="98">
        <v>5</v>
      </c>
      <c r="F23" s="72"/>
      <c r="G23" s="73">
        <v>5</v>
      </c>
      <c r="H23" s="74">
        <v>360</v>
      </c>
      <c r="I23" s="99">
        <v>15</v>
      </c>
      <c r="J23" s="75">
        <v>360</v>
      </c>
      <c r="K23" s="76">
        <v>510</v>
      </c>
      <c r="L23" s="77">
        <f aca="true" t="shared" si="1" ref="L23:L28">J23*K23</f>
        <v>183600</v>
      </c>
      <c r="M23" s="79">
        <v>0</v>
      </c>
      <c r="N23" s="78" t="s">
        <v>25</v>
      </c>
      <c r="O23" s="122">
        <f t="shared" si="0"/>
        <v>0</v>
      </c>
    </row>
    <row r="24" spans="1:15" ht="40.15" customHeight="1">
      <c r="A24" s="80">
        <v>20</v>
      </c>
      <c r="B24" s="71" t="s">
        <v>60</v>
      </c>
      <c r="C24" s="71" t="s">
        <v>61</v>
      </c>
      <c r="D24" s="71" t="s">
        <v>62</v>
      </c>
      <c r="E24" s="98">
        <v>10</v>
      </c>
      <c r="F24" s="72"/>
      <c r="G24" s="73">
        <v>10</v>
      </c>
      <c r="H24" s="74">
        <v>1192</v>
      </c>
      <c r="I24" s="99">
        <v>40</v>
      </c>
      <c r="J24" s="75">
        <f aca="true" t="shared" si="2" ref="J24:J28">H24</f>
        <v>1192</v>
      </c>
      <c r="K24" s="76">
        <v>247</v>
      </c>
      <c r="L24" s="77">
        <f t="shared" si="1"/>
        <v>294424</v>
      </c>
      <c r="M24" s="79">
        <v>0</v>
      </c>
      <c r="N24" s="78" t="s">
        <v>25</v>
      </c>
      <c r="O24" s="122">
        <f t="shared" si="0"/>
        <v>0</v>
      </c>
    </row>
    <row r="25" spans="1:15" ht="40.15" customHeight="1">
      <c r="A25" s="80">
        <v>21</v>
      </c>
      <c r="B25" s="71" t="s">
        <v>63</v>
      </c>
      <c r="C25" s="71" t="s">
        <v>27</v>
      </c>
      <c r="D25" s="71" t="s">
        <v>64</v>
      </c>
      <c r="E25" s="98">
        <v>5</v>
      </c>
      <c r="F25" s="72"/>
      <c r="G25" s="73">
        <v>5</v>
      </c>
      <c r="H25" s="74">
        <v>1192</v>
      </c>
      <c r="I25" s="99">
        <v>20</v>
      </c>
      <c r="J25" s="75">
        <f t="shared" si="2"/>
        <v>1192</v>
      </c>
      <c r="K25" s="76">
        <v>247</v>
      </c>
      <c r="L25" s="77">
        <f t="shared" si="1"/>
        <v>294424</v>
      </c>
      <c r="M25" s="79">
        <v>0</v>
      </c>
      <c r="N25" s="78" t="s">
        <v>25</v>
      </c>
      <c r="O25" s="122">
        <f t="shared" si="0"/>
        <v>0</v>
      </c>
    </row>
    <row r="26" spans="1:15" ht="40.15" customHeight="1">
      <c r="A26" s="80">
        <v>22</v>
      </c>
      <c r="B26" s="71" t="s">
        <v>65</v>
      </c>
      <c r="C26" s="71" t="s">
        <v>27</v>
      </c>
      <c r="D26" s="71" t="s">
        <v>66</v>
      </c>
      <c r="E26" s="98">
        <v>5</v>
      </c>
      <c r="F26" s="72"/>
      <c r="G26" s="73">
        <v>5</v>
      </c>
      <c r="H26" s="74">
        <v>1192</v>
      </c>
      <c r="I26" s="99">
        <v>100</v>
      </c>
      <c r="J26" s="75">
        <f t="shared" si="2"/>
        <v>1192</v>
      </c>
      <c r="K26" s="76">
        <v>247</v>
      </c>
      <c r="L26" s="77">
        <f t="shared" si="1"/>
        <v>294424</v>
      </c>
      <c r="M26" s="79">
        <v>0</v>
      </c>
      <c r="N26" s="78" t="s">
        <v>25</v>
      </c>
      <c r="O26" s="122">
        <f t="shared" si="0"/>
        <v>0</v>
      </c>
    </row>
    <row r="27" spans="1:15" ht="40.15" customHeight="1">
      <c r="A27" s="80">
        <v>23</v>
      </c>
      <c r="B27" s="71" t="s">
        <v>67</v>
      </c>
      <c r="C27" s="71" t="s">
        <v>27</v>
      </c>
      <c r="D27" s="71" t="s">
        <v>68</v>
      </c>
      <c r="E27" s="98">
        <v>5</v>
      </c>
      <c r="F27" s="72"/>
      <c r="G27" s="73">
        <v>5</v>
      </c>
      <c r="H27" s="74">
        <v>1192</v>
      </c>
      <c r="I27" s="99">
        <v>40</v>
      </c>
      <c r="J27" s="75">
        <f t="shared" si="2"/>
        <v>1192</v>
      </c>
      <c r="K27" s="76">
        <v>247</v>
      </c>
      <c r="L27" s="77">
        <f t="shared" si="1"/>
        <v>294424</v>
      </c>
      <c r="M27" s="79">
        <v>0</v>
      </c>
      <c r="N27" s="78" t="s">
        <v>25</v>
      </c>
      <c r="O27" s="122">
        <f t="shared" si="0"/>
        <v>0</v>
      </c>
    </row>
    <row r="28" spans="1:15" ht="40.15" customHeight="1">
      <c r="A28" s="80">
        <v>24</v>
      </c>
      <c r="B28" s="71" t="s">
        <v>227</v>
      </c>
      <c r="C28" s="71" t="s">
        <v>27</v>
      </c>
      <c r="D28" s="71" t="s">
        <v>287</v>
      </c>
      <c r="E28" s="98">
        <v>5</v>
      </c>
      <c r="F28" s="72"/>
      <c r="G28" s="73">
        <v>5</v>
      </c>
      <c r="H28" s="74">
        <v>1192</v>
      </c>
      <c r="I28" s="99">
        <v>20</v>
      </c>
      <c r="J28" s="75">
        <f t="shared" si="2"/>
        <v>1192</v>
      </c>
      <c r="K28" s="76">
        <v>247</v>
      </c>
      <c r="L28" s="77">
        <f t="shared" si="1"/>
        <v>294424</v>
      </c>
      <c r="M28" s="79">
        <v>0</v>
      </c>
      <c r="N28" s="78" t="s">
        <v>25</v>
      </c>
      <c r="O28" s="122">
        <f t="shared" si="0"/>
        <v>0</v>
      </c>
    </row>
    <row r="29" spans="1:15" ht="40.15" customHeight="1">
      <c r="A29" s="80">
        <v>25</v>
      </c>
      <c r="B29" s="71" t="s">
        <v>69</v>
      </c>
      <c r="C29" s="71" t="s">
        <v>27</v>
      </c>
      <c r="D29" s="71" t="s">
        <v>290</v>
      </c>
      <c r="E29" s="98">
        <v>5</v>
      </c>
      <c r="F29" s="72"/>
      <c r="G29" s="73">
        <v>5</v>
      </c>
      <c r="H29" s="74"/>
      <c r="I29" s="99">
        <v>40</v>
      </c>
      <c r="J29" s="75"/>
      <c r="K29" s="76"/>
      <c r="L29" s="77"/>
      <c r="M29" s="79">
        <v>0</v>
      </c>
      <c r="N29" s="78" t="s">
        <v>25</v>
      </c>
      <c r="O29" s="122">
        <f t="shared" si="0"/>
        <v>0</v>
      </c>
    </row>
    <row r="30" spans="1:15" ht="40.15" customHeight="1">
      <c r="A30" s="80">
        <v>26</v>
      </c>
      <c r="B30" s="71" t="s">
        <v>70</v>
      </c>
      <c r="C30" s="71" t="s">
        <v>32</v>
      </c>
      <c r="D30" s="71" t="s">
        <v>291</v>
      </c>
      <c r="E30" s="98">
        <v>5</v>
      </c>
      <c r="F30" s="72"/>
      <c r="G30" s="73">
        <v>5</v>
      </c>
      <c r="H30" s="74">
        <v>1192</v>
      </c>
      <c r="I30" s="99">
        <v>10</v>
      </c>
      <c r="J30" s="75">
        <f>H30</f>
        <v>1192</v>
      </c>
      <c r="K30" s="76">
        <v>247</v>
      </c>
      <c r="L30" s="77">
        <f>J30*K30</f>
        <v>294424</v>
      </c>
      <c r="M30" s="79">
        <v>0</v>
      </c>
      <c r="N30" s="78" t="s">
        <v>25</v>
      </c>
      <c r="O30" s="122">
        <f t="shared" si="0"/>
        <v>0</v>
      </c>
    </row>
    <row r="31" spans="1:15" ht="40.15" customHeight="1">
      <c r="A31" s="80">
        <v>27</v>
      </c>
      <c r="B31" s="71" t="s">
        <v>71</v>
      </c>
      <c r="C31" s="71" t="s">
        <v>32</v>
      </c>
      <c r="D31" s="71" t="s">
        <v>292</v>
      </c>
      <c r="E31" s="98">
        <v>5</v>
      </c>
      <c r="F31" s="72"/>
      <c r="G31" s="73">
        <v>5</v>
      </c>
      <c r="H31" s="74"/>
      <c r="I31" s="99">
        <v>10</v>
      </c>
      <c r="J31" s="75"/>
      <c r="K31" s="76"/>
      <c r="L31" s="77"/>
      <c r="M31" s="79">
        <v>0</v>
      </c>
      <c r="N31" s="78" t="s">
        <v>25</v>
      </c>
      <c r="O31" s="122">
        <f t="shared" si="0"/>
        <v>0</v>
      </c>
    </row>
    <row r="32" spans="1:15" ht="40.15" customHeight="1">
      <c r="A32" s="80">
        <v>28</v>
      </c>
      <c r="B32" s="71" t="s">
        <v>72</v>
      </c>
      <c r="C32" s="71" t="s">
        <v>73</v>
      </c>
      <c r="D32" s="71" t="s">
        <v>74</v>
      </c>
      <c r="E32" s="98">
        <v>2</v>
      </c>
      <c r="F32" s="102"/>
      <c r="G32" s="73">
        <v>2</v>
      </c>
      <c r="H32" s="74"/>
      <c r="I32" s="99">
        <v>15</v>
      </c>
      <c r="J32" s="75"/>
      <c r="K32" s="76"/>
      <c r="L32" s="77"/>
      <c r="M32" s="79">
        <v>0</v>
      </c>
      <c r="N32" s="78" t="s">
        <v>25</v>
      </c>
      <c r="O32" s="122">
        <f t="shared" si="0"/>
        <v>0</v>
      </c>
    </row>
    <row r="33" spans="1:15" ht="40.15" customHeight="1">
      <c r="A33" s="80">
        <v>29</v>
      </c>
      <c r="B33" s="71" t="s">
        <v>77</v>
      </c>
      <c r="C33" s="71" t="s">
        <v>75</v>
      </c>
      <c r="D33" s="71" t="s">
        <v>78</v>
      </c>
      <c r="E33" s="98">
        <v>10</v>
      </c>
      <c r="F33" s="102"/>
      <c r="G33" s="73">
        <v>10</v>
      </c>
      <c r="H33" s="74"/>
      <c r="I33" s="99">
        <v>10</v>
      </c>
      <c r="J33" s="75"/>
      <c r="K33" s="76"/>
      <c r="L33" s="77"/>
      <c r="M33" s="79">
        <v>0</v>
      </c>
      <c r="N33" s="78" t="s">
        <v>25</v>
      </c>
      <c r="O33" s="122">
        <f t="shared" si="0"/>
        <v>0</v>
      </c>
    </row>
    <row r="34" spans="1:15" ht="40.15" customHeight="1">
      <c r="A34" s="80">
        <v>30</v>
      </c>
      <c r="B34" s="71" t="s">
        <v>79</v>
      </c>
      <c r="C34" s="71" t="s">
        <v>80</v>
      </c>
      <c r="D34" s="71" t="s">
        <v>76</v>
      </c>
      <c r="E34" s="98">
        <v>5</v>
      </c>
      <c r="F34" s="72"/>
      <c r="G34" s="73">
        <v>5</v>
      </c>
      <c r="H34" s="74"/>
      <c r="I34" s="99">
        <v>40</v>
      </c>
      <c r="J34" s="75"/>
      <c r="K34" s="76"/>
      <c r="L34" s="77"/>
      <c r="M34" s="79">
        <v>0</v>
      </c>
      <c r="N34" s="78" t="s">
        <v>25</v>
      </c>
      <c r="O34" s="122">
        <f t="shared" si="0"/>
        <v>0</v>
      </c>
    </row>
    <row r="35" spans="1:15" ht="50.25" customHeight="1">
      <c r="A35" s="80">
        <v>31</v>
      </c>
      <c r="B35" s="71" t="s">
        <v>81</v>
      </c>
      <c r="C35" s="71" t="s">
        <v>82</v>
      </c>
      <c r="D35" s="71" t="s">
        <v>293</v>
      </c>
      <c r="E35" s="98">
        <v>5</v>
      </c>
      <c r="F35" s="72"/>
      <c r="G35" s="73">
        <v>5</v>
      </c>
      <c r="H35" s="74"/>
      <c r="I35" s="99">
        <v>10</v>
      </c>
      <c r="J35" s="75"/>
      <c r="K35" s="76"/>
      <c r="L35" s="77"/>
      <c r="M35" s="79">
        <v>0</v>
      </c>
      <c r="N35" s="78" t="s">
        <v>25</v>
      </c>
      <c r="O35" s="122">
        <f t="shared" si="0"/>
        <v>0</v>
      </c>
    </row>
    <row r="36" spans="1:15" ht="40.15" customHeight="1">
      <c r="A36" s="80">
        <v>32</v>
      </c>
      <c r="B36" s="71" t="s">
        <v>145</v>
      </c>
      <c r="C36" s="71" t="s">
        <v>32</v>
      </c>
      <c r="D36" s="71" t="s">
        <v>298</v>
      </c>
      <c r="E36" s="98">
        <v>5</v>
      </c>
      <c r="F36" s="102"/>
      <c r="G36" s="73">
        <v>5</v>
      </c>
      <c r="H36" s="74">
        <v>1192</v>
      </c>
      <c r="I36" s="99">
        <v>30</v>
      </c>
      <c r="J36" s="75">
        <f>H36</f>
        <v>1192</v>
      </c>
      <c r="K36" s="76">
        <v>247</v>
      </c>
      <c r="L36" s="77">
        <f>J36*K36</f>
        <v>294424</v>
      </c>
      <c r="M36" s="79">
        <v>0</v>
      </c>
      <c r="N36" s="78" t="s">
        <v>25</v>
      </c>
      <c r="O36" s="122">
        <f t="shared" si="0"/>
        <v>0</v>
      </c>
    </row>
    <row r="37" spans="1:15" ht="55.5" customHeight="1">
      <c r="A37" s="80">
        <v>33</v>
      </c>
      <c r="B37" s="71" t="s">
        <v>83</v>
      </c>
      <c r="C37" s="71" t="s">
        <v>285</v>
      </c>
      <c r="D37" s="71" t="s">
        <v>84</v>
      </c>
      <c r="E37" s="98">
        <v>5</v>
      </c>
      <c r="F37" s="72"/>
      <c r="G37" s="73">
        <v>5</v>
      </c>
      <c r="H37" s="74"/>
      <c r="I37" s="99">
        <v>80</v>
      </c>
      <c r="J37" s="75"/>
      <c r="K37" s="76"/>
      <c r="L37" s="77"/>
      <c r="M37" s="79">
        <v>0</v>
      </c>
      <c r="N37" s="78" t="s">
        <v>25</v>
      </c>
      <c r="O37" s="122">
        <f t="shared" si="0"/>
        <v>0</v>
      </c>
    </row>
    <row r="38" spans="1:15" ht="40.15" customHeight="1">
      <c r="A38" s="80">
        <v>34</v>
      </c>
      <c r="B38" s="71" t="s">
        <v>85</v>
      </c>
      <c r="C38" s="71" t="s">
        <v>86</v>
      </c>
      <c r="D38" s="71" t="s">
        <v>294</v>
      </c>
      <c r="E38" s="98">
        <v>20</v>
      </c>
      <c r="F38" s="102"/>
      <c r="G38" s="73">
        <v>20</v>
      </c>
      <c r="H38" s="74"/>
      <c r="I38" s="99">
        <v>60</v>
      </c>
      <c r="J38" s="75"/>
      <c r="K38" s="76"/>
      <c r="L38" s="77"/>
      <c r="M38" s="79">
        <v>0</v>
      </c>
      <c r="N38" s="78" t="s">
        <v>25</v>
      </c>
      <c r="O38" s="122">
        <f t="shared" si="0"/>
        <v>0</v>
      </c>
    </row>
    <row r="39" spans="1:15" ht="40.15" customHeight="1">
      <c r="A39" s="80">
        <v>35</v>
      </c>
      <c r="B39" s="71" t="s">
        <v>216</v>
      </c>
      <c r="C39" s="71" t="s">
        <v>45</v>
      </c>
      <c r="D39" s="71" t="s">
        <v>87</v>
      </c>
      <c r="E39" s="98">
        <v>10</v>
      </c>
      <c r="F39" s="72"/>
      <c r="G39" s="73">
        <v>10</v>
      </c>
      <c r="H39" s="74"/>
      <c r="I39" s="99">
        <v>20</v>
      </c>
      <c r="J39" s="75"/>
      <c r="K39" s="76"/>
      <c r="L39" s="77"/>
      <c r="M39" s="79">
        <v>0</v>
      </c>
      <c r="N39" s="78" t="s">
        <v>25</v>
      </c>
      <c r="O39" s="122">
        <f t="shared" si="0"/>
        <v>0</v>
      </c>
    </row>
    <row r="40" spans="1:15" ht="40.15" customHeight="1">
      <c r="A40" s="80">
        <v>36</v>
      </c>
      <c r="B40" s="71" t="s">
        <v>88</v>
      </c>
      <c r="C40" s="71" t="s">
        <v>27</v>
      </c>
      <c r="D40" s="71" t="s">
        <v>89</v>
      </c>
      <c r="E40" s="98">
        <v>5</v>
      </c>
      <c r="F40" s="72"/>
      <c r="G40" s="73">
        <v>5</v>
      </c>
      <c r="H40" s="74"/>
      <c r="I40" s="99">
        <v>40</v>
      </c>
      <c r="J40" s="75"/>
      <c r="K40" s="76"/>
      <c r="L40" s="77"/>
      <c r="M40" s="79">
        <v>0</v>
      </c>
      <c r="N40" s="78" t="s">
        <v>25</v>
      </c>
      <c r="O40" s="122">
        <f t="shared" si="0"/>
        <v>0</v>
      </c>
    </row>
    <row r="41" spans="1:15" ht="40.15" customHeight="1">
      <c r="A41" s="80">
        <v>37</v>
      </c>
      <c r="B41" s="71" t="s">
        <v>90</v>
      </c>
      <c r="C41" s="71" t="s">
        <v>91</v>
      </c>
      <c r="D41" s="71" t="s">
        <v>84</v>
      </c>
      <c r="E41" s="98">
        <v>0.1</v>
      </c>
      <c r="F41" s="72"/>
      <c r="G41" s="73">
        <v>0.1</v>
      </c>
      <c r="H41" s="74"/>
      <c r="I41" s="99">
        <v>0.2</v>
      </c>
      <c r="J41" s="75"/>
      <c r="K41" s="76"/>
      <c r="L41" s="77"/>
      <c r="M41" s="79">
        <v>0</v>
      </c>
      <c r="N41" s="78" t="s">
        <v>26</v>
      </c>
      <c r="O41" s="122">
        <f t="shared" si="0"/>
        <v>0</v>
      </c>
    </row>
    <row r="42" spans="1:15" ht="40.15" customHeight="1">
      <c r="A42" s="80">
        <v>38</v>
      </c>
      <c r="B42" s="71" t="s">
        <v>92</v>
      </c>
      <c r="C42" s="71" t="s">
        <v>45</v>
      </c>
      <c r="D42" s="71" t="s">
        <v>93</v>
      </c>
      <c r="E42" s="98">
        <v>10</v>
      </c>
      <c r="F42" s="72"/>
      <c r="G42" s="73">
        <v>10</v>
      </c>
      <c r="H42" s="74"/>
      <c r="I42" s="99">
        <v>20</v>
      </c>
      <c r="J42" s="75"/>
      <c r="K42" s="76"/>
      <c r="L42" s="77"/>
      <c r="M42" s="79">
        <v>0</v>
      </c>
      <c r="N42" s="78" t="s">
        <v>25</v>
      </c>
      <c r="O42" s="122">
        <f t="shared" si="0"/>
        <v>0</v>
      </c>
    </row>
    <row r="43" spans="1:15" ht="39.95" customHeight="1">
      <c r="A43" s="80">
        <v>39</v>
      </c>
      <c r="B43" s="71" t="s">
        <v>146</v>
      </c>
      <c r="C43" s="71" t="s">
        <v>28</v>
      </c>
      <c r="D43" s="71" t="s">
        <v>151</v>
      </c>
      <c r="E43" s="98">
        <v>5</v>
      </c>
      <c r="F43" s="72"/>
      <c r="G43" s="73">
        <v>5</v>
      </c>
      <c r="H43" s="74"/>
      <c r="I43" s="99">
        <v>5</v>
      </c>
      <c r="J43" s="75"/>
      <c r="K43" s="76"/>
      <c r="L43" s="77"/>
      <c r="M43" s="79">
        <v>0</v>
      </c>
      <c r="N43" s="78" t="s">
        <v>25</v>
      </c>
      <c r="O43" s="122">
        <f t="shared" si="0"/>
        <v>0</v>
      </c>
    </row>
    <row r="44" spans="1:15" ht="51.75" customHeight="1">
      <c r="A44" s="80">
        <v>40</v>
      </c>
      <c r="B44" s="71" t="s">
        <v>94</v>
      </c>
      <c r="C44" s="71" t="s">
        <v>95</v>
      </c>
      <c r="D44" s="71" t="s">
        <v>295</v>
      </c>
      <c r="E44" s="98">
        <v>0.6</v>
      </c>
      <c r="F44" s="72"/>
      <c r="G44" s="73">
        <v>0.6</v>
      </c>
      <c r="H44" s="74">
        <v>1192</v>
      </c>
      <c r="I44" s="99">
        <v>2</v>
      </c>
      <c r="J44" s="75">
        <f>H44</f>
        <v>1192</v>
      </c>
      <c r="K44" s="76">
        <v>247</v>
      </c>
      <c r="L44" s="77">
        <f>J44*K44</f>
        <v>294424</v>
      </c>
      <c r="M44" s="79">
        <v>0</v>
      </c>
      <c r="N44" s="78" t="s">
        <v>26</v>
      </c>
      <c r="O44" s="122">
        <f t="shared" si="0"/>
        <v>0</v>
      </c>
    </row>
    <row r="45" spans="1:15" ht="39.95" customHeight="1">
      <c r="A45" s="80">
        <v>41</v>
      </c>
      <c r="B45" s="101" t="s">
        <v>314</v>
      </c>
      <c r="C45" s="183" t="s">
        <v>32</v>
      </c>
      <c r="D45" s="101" t="s">
        <v>165</v>
      </c>
      <c r="E45" s="100">
        <v>5</v>
      </c>
      <c r="F45" s="102"/>
      <c r="G45" s="73">
        <v>5</v>
      </c>
      <c r="H45" s="74"/>
      <c r="I45" s="99">
        <v>60</v>
      </c>
      <c r="J45" s="75"/>
      <c r="K45" s="76"/>
      <c r="L45" s="77"/>
      <c r="M45" s="79">
        <v>0</v>
      </c>
      <c r="N45" s="78" t="s">
        <v>25</v>
      </c>
      <c r="O45" s="122">
        <f t="shared" si="0"/>
        <v>0</v>
      </c>
    </row>
    <row r="46" spans="1:15" ht="39.95" customHeight="1">
      <c r="A46" s="80">
        <v>42</v>
      </c>
      <c r="B46" s="71" t="s">
        <v>299</v>
      </c>
      <c r="C46" s="71" t="s">
        <v>32</v>
      </c>
      <c r="D46" s="71" t="s">
        <v>162</v>
      </c>
      <c r="E46" s="98">
        <v>5</v>
      </c>
      <c r="F46" s="102"/>
      <c r="G46" s="73">
        <v>5</v>
      </c>
      <c r="H46" s="74"/>
      <c r="I46" s="99">
        <v>2</v>
      </c>
      <c r="J46" s="75"/>
      <c r="K46" s="76"/>
      <c r="L46" s="77"/>
      <c r="M46" s="79">
        <v>0</v>
      </c>
      <c r="N46" s="78" t="s">
        <v>25</v>
      </c>
      <c r="O46" s="122">
        <f t="shared" si="0"/>
        <v>0</v>
      </c>
    </row>
    <row r="47" spans="1:15" ht="39.95" customHeight="1">
      <c r="A47" s="80">
        <v>43</v>
      </c>
      <c r="B47" s="71" t="s">
        <v>300</v>
      </c>
      <c r="C47" s="71" t="s">
        <v>166</v>
      </c>
      <c r="D47" s="71" t="s">
        <v>296</v>
      </c>
      <c r="E47" s="98">
        <v>10</v>
      </c>
      <c r="F47" s="72"/>
      <c r="G47" s="73">
        <v>10</v>
      </c>
      <c r="H47" s="74"/>
      <c r="I47" s="99">
        <v>300</v>
      </c>
      <c r="J47" s="75"/>
      <c r="K47" s="76"/>
      <c r="L47" s="77"/>
      <c r="M47" s="79">
        <v>0</v>
      </c>
      <c r="N47" s="78" t="s">
        <v>25</v>
      </c>
      <c r="O47" s="122">
        <f t="shared" si="0"/>
        <v>0</v>
      </c>
    </row>
    <row r="48" spans="1:15" ht="39.95" customHeight="1">
      <c r="A48" s="80">
        <v>44</v>
      </c>
      <c r="B48" s="71" t="s">
        <v>301</v>
      </c>
      <c r="C48" s="71" t="s">
        <v>167</v>
      </c>
      <c r="D48" s="71" t="s">
        <v>296</v>
      </c>
      <c r="E48" s="98">
        <v>0.06</v>
      </c>
      <c r="F48" s="72"/>
      <c r="G48" s="73">
        <v>0.06</v>
      </c>
      <c r="H48" s="74"/>
      <c r="I48" s="99">
        <v>2</v>
      </c>
      <c r="J48" s="75"/>
      <c r="K48" s="76"/>
      <c r="L48" s="77"/>
      <c r="M48" s="79">
        <v>0</v>
      </c>
      <c r="N48" s="78" t="s">
        <v>26</v>
      </c>
      <c r="O48" s="122">
        <f t="shared" si="0"/>
        <v>0</v>
      </c>
    </row>
    <row r="49" spans="1:15" ht="39.95" customHeight="1">
      <c r="A49" s="80">
        <v>45</v>
      </c>
      <c r="B49" s="71" t="s">
        <v>302</v>
      </c>
      <c r="C49" s="71" t="s">
        <v>168</v>
      </c>
      <c r="D49" s="71" t="s">
        <v>228</v>
      </c>
      <c r="E49" s="98">
        <v>5</v>
      </c>
      <c r="F49" s="72"/>
      <c r="G49" s="73">
        <v>5</v>
      </c>
      <c r="H49" s="74"/>
      <c r="I49" s="99">
        <v>60</v>
      </c>
      <c r="J49" s="75"/>
      <c r="K49" s="76"/>
      <c r="L49" s="77"/>
      <c r="M49" s="79">
        <v>0</v>
      </c>
      <c r="N49" s="78" t="s">
        <v>25</v>
      </c>
      <c r="O49" s="122">
        <f t="shared" si="0"/>
        <v>0</v>
      </c>
    </row>
    <row r="50" spans="1:15" ht="39.95" customHeight="1">
      <c r="A50" s="80">
        <v>46</v>
      </c>
      <c r="B50" s="71" t="s">
        <v>169</v>
      </c>
      <c r="C50" s="71" t="s">
        <v>166</v>
      </c>
      <c r="D50" s="71" t="s">
        <v>173</v>
      </c>
      <c r="E50" s="98">
        <v>5</v>
      </c>
      <c r="F50" s="72"/>
      <c r="G50" s="73">
        <v>5</v>
      </c>
      <c r="H50" s="74"/>
      <c r="I50" s="99">
        <v>60</v>
      </c>
      <c r="J50" s="75"/>
      <c r="K50" s="76"/>
      <c r="L50" s="77"/>
      <c r="M50" s="79">
        <v>0</v>
      </c>
      <c r="N50" s="78" t="s">
        <v>25</v>
      </c>
      <c r="O50" s="122">
        <f t="shared" si="0"/>
        <v>0</v>
      </c>
    </row>
    <row r="51" spans="1:15" ht="39.95" customHeight="1">
      <c r="A51" s="80">
        <v>47</v>
      </c>
      <c r="B51" s="71" t="s">
        <v>244</v>
      </c>
      <c r="C51" s="71" t="s">
        <v>27</v>
      </c>
      <c r="D51" s="71" t="s">
        <v>245</v>
      </c>
      <c r="E51" s="98">
        <v>5</v>
      </c>
      <c r="F51" s="72"/>
      <c r="G51" s="73">
        <v>5</v>
      </c>
      <c r="H51" s="74"/>
      <c r="I51" s="99">
        <v>20</v>
      </c>
      <c r="J51" s="75"/>
      <c r="K51" s="76"/>
      <c r="L51" s="77"/>
      <c r="M51" s="79">
        <v>0</v>
      </c>
      <c r="N51" s="101" t="s">
        <v>25</v>
      </c>
      <c r="O51" s="122">
        <f t="shared" si="0"/>
        <v>0</v>
      </c>
    </row>
    <row r="52" spans="1:15" ht="39.95" customHeight="1">
      <c r="A52" s="80">
        <v>48</v>
      </c>
      <c r="B52" s="71" t="s">
        <v>170</v>
      </c>
      <c r="C52" s="71" t="s">
        <v>149</v>
      </c>
      <c r="D52" s="71" t="s">
        <v>151</v>
      </c>
      <c r="E52" s="98">
        <v>0.09</v>
      </c>
      <c r="F52" s="72"/>
      <c r="G52" s="73">
        <v>0.09</v>
      </c>
      <c r="H52" s="74"/>
      <c r="I52" s="99">
        <v>0.27</v>
      </c>
      <c r="J52" s="75"/>
      <c r="K52" s="76"/>
      <c r="L52" s="77"/>
      <c r="M52" s="79">
        <v>0</v>
      </c>
      <c r="N52" s="78" t="s">
        <v>26</v>
      </c>
      <c r="O52" s="122">
        <f t="shared" si="0"/>
        <v>0</v>
      </c>
    </row>
    <row r="53" spans="1:15" ht="66.75" customHeight="1">
      <c r="A53" s="80">
        <v>49</v>
      </c>
      <c r="B53" s="71" t="s">
        <v>171</v>
      </c>
      <c r="C53" s="71" t="s">
        <v>285</v>
      </c>
      <c r="D53" s="71" t="s">
        <v>151</v>
      </c>
      <c r="E53" s="98">
        <v>5</v>
      </c>
      <c r="F53" s="72"/>
      <c r="G53" s="73">
        <v>5</v>
      </c>
      <c r="H53" s="74"/>
      <c r="I53" s="99">
        <v>40</v>
      </c>
      <c r="J53" s="75"/>
      <c r="K53" s="76"/>
      <c r="L53" s="77"/>
      <c r="M53" s="79">
        <v>0</v>
      </c>
      <c r="N53" s="78" t="s">
        <v>25</v>
      </c>
      <c r="O53" s="122">
        <f t="shared" si="0"/>
        <v>0</v>
      </c>
    </row>
    <row r="54" spans="1:15" ht="39.95" customHeight="1">
      <c r="A54" s="80">
        <v>50</v>
      </c>
      <c r="B54" s="71" t="s">
        <v>279</v>
      </c>
      <c r="C54" s="71" t="s">
        <v>28</v>
      </c>
      <c r="D54" s="71" t="s">
        <v>151</v>
      </c>
      <c r="E54" s="98">
        <v>5</v>
      </c>
      <c r="F54" s="72"/>
      <c r="G54" s="73">
        <v>5</v>
      </c>
      <c r="H54" s="74"/>
      <c r="I54" s="99">
        <v>10</v>
      </c>
      <c r="J54" s="75"/>
      <c r="K54" s="76"/>
      <c r="L54" s="77"/>
      <c r="M54" s="79">
        <v>0</v>
      </c>
      <c r="N54" s="78" t="s">
        <v>25</v>
      </c>
      <c r="O54" s="122">
        <f t="shared" si="0"/>
        <v>0</v>
      </c>
    </row>
    <row r="55" spans="1:15" ht="39.95" customHeight="1">
      <c r="A55" s="80">
        <v>51</v>
      </c>
      <c r="B55" s="71" t="s">
        <v>164</v>
      </c>
      <c r="C55" s="71" t="s">
        <v>166</v>
      </c>
      <c r="D55" s="71" t="s">
        <v>163</v>
      </c>
      <c r="E55" s="98">
        <v>5</v>
      </c>
      <c r="F55" s="103"/>
      <c r="G55" s="104">
        <v>5</v>
      </c>
      <c r="H55" s="74"/>
      <c r="I55" s="99">
        <v>60</v>
      </c>
      <c r="J55" s="75"/>
      <c r="K55" s="76"/>
      <c r="L55" s="77"/>
      <c r="M55" s="79">
        <v>0</v>
      </c>
      <c r="N55" s="78" t="s">
        <v>25</v>
      </c>
      <c r="O55" s="122">
        <f t="shared" si="0"/>
        <v>0</v>
      </c>
    </row>
    <row r="56" spans="1:15" ht="39.95" customHeight="1">
      <c r="A56" s="80">
        <v>52</v>
      </c>
      <c r="B56" s="71" t="s">
        <v>174</v>
      </c>
      <c r="C56" s="71" t="s">
        <v>32</v>
      </c>
      <c r="D56" s="71" t="s">
        <v>175</v>
      </c>
      <c r="E56" s="98">
        <v>3</v>
      </c>
      <c r="F56" s="103"/>
      <c r="G56" s="104">
        <v>3</v>
      </c>
      <c r="H56" s="74"/>
      <c r="I56" s="99">
        <v>18</v>
      </c>
      <c r="J56" s="75"/>
      <c r="K56" s="76"/>
      <c r="L56" s="77"/>
      <c r="M56" s="79">
        <v>0</v>
      </c>
      <c r="N56" s="101" t="s">
        <v>25</v>
      </c>
      <c r="O56" s="122">
        <f t="shared" si="0"/>
        <v>0</v>
      </c>
    </row>
    <row r="57" spans="1:15" ht="39.95" customHeight="1">
      <c r="A57" s="80">
        <v>53</v>
      </c>
      <c r="B57" s="71" t="s">
        <v>176</v>
      </c>
      <c r="C57" s="71" t="s">
        <v>27</v>
      </c>
      <c r="D57" s="71" t="s">
        <v>177</v>
      </c>
      <c r="E57" s="98">
        <v>5</v>
      </c>
      <c r="F57" s="103"/>
      <c r="G57" s="104">
        <v>5</v>
      </c>
      <c r="H57" s="74"/>
      <c r="I57" s="99">
        <v>40</v>
      </c>
      <c r="J57" s="75"/>
      <c r="K57" s="76"/>
      <c r="L57" s="77"/>
      <c r="M57" s="79">
        <v>0</v>
      </c>
      <c r="N57" s="101" t="s">
        <v>25</v>
      </c>
      <c r="O57" s="122">
        <f t="shared" si="0"/>
        <v>0</v>
      </c>
    </row>
    <row r="58" spans="1:15" ht="39.95" customHeight="1">
      <c r="A58" s="80">
        <v>54</v>
      </c>
      <c r="B58" s="71" t="s">
        <v>178</v>
      </c>
      <c r="C58" s="71" t="s">
        <v>73</v>
      </c>
      <c r="D58" s="71" t="s">
        <v>177</v>
      </c>
      <c r="E58" s="98">
        <v>10</v>
      </c>
      <c r="F58" s="103"/>
      <c r="G58" s="104">
        <v>10</v>
      </c>
      <c r="H58" s="74"/>
      <c r="I58" s="99">
        <v>40</v>
      </c>
      <c r="J58" s="75"/>
      <c r="K58" s="76"/>
      <c r="L58" s="77"/>
      <c r="M58" s="79">
        <v>0</v>
      </c>
      <c r="N58" s="101" t="s">
        <v>25</v>
      </c>
      <c r="O58" s="122">
        <f t="shared" si="0"/>
        <v>0</v>
      </c>
    </row>
    <row r="59" spans="1:15" ht="39.95" customHeight="1">
      <c r="A59" s="80">
        <v>55</v>
      </c>
      <c r="B59" s="71" t="s">
        <v>179</v>
      </c>
      <c r="C59" s="71" t="s">
        <v>27</v>
      </c>
      <c r="D59" s="71" t="s">
        <v>180</v>
      </c>
      <c r="E59" s="98">
        <v>5</v>
      </c>
      <c r="F59" s="103"/>
      <c r="G59" s="104">
        <v>5</v>
      </c>
      <c r="H59" s="74"/>
      <c r="I59" s="99">
        <v>5</v>
      </c>
      <c r="J59" s="75"/>
      <c r="K59" s="76"/>
      <c r="L59" s="77"/>
      <c r="M59" s="79">
        <v>0</v>
      </c>
      <c r="N59" s="101" t="s">
        <v>25</v>
      </c>
      <c r="O59" s="122">
        <f t="shared" si="0"/>
        <v>0</v>
      </c>
    </row>
    <row r="60" spans="1:15" ht="39.95" customHeight="1">
      <c r="A60" s="80">
        <v>56</v>
      </c>
      <c r="B60" s="71" t="s">
        <v>191</v>
      </c>
      <c r="C60" s="71" t="s">
        <v>285</v>
      </c>
      <c r="D60" s="71" t="s">
        <v>192</v>
      </c>
      <c r="E60" s="98">
        <v>5</v>
      </c>
      <c r="F60" s="103"/>
      <c r="G60" s="104">
        <v>5</v>
      </c>
      <c r="H60" s="74"/>
      <c r="I60" s="99">
        <v>30</v>
      </c>
      <c r="J60" s="75"/>
      <c r="K60" s="76"/>
      <c r="L60" s="77"/>
      <c r="M60" s="79">
        <v>0</v>
      </c>
      <c r="N60" s="101" t="s">
        <v>25</v>
      </c>
      <c r="O60" s="122">
        <f t="shared" si="0"/>
        <v>0</v>
      </c>
    </row>
    <row r="61" spans="1:15" ht="39.95" customHeight="1">
      <c r="A61" s="80">
        <v>57</v>
      </c>
      <c r="B61" s="71" t="s">
        <v>195</v>
      </c>
      <c r="C61" s="71" t="s">
        <v>32</v>
      </c>
      <c r="D61" s="71" t="s">
        <v>151</v>
      </c>
      <c r="E61" s="98">
        <v>5</v>
      </c>
      <c r="F61" s="103"/>
      <c r="G61" s="104">
        <v>5</v>
      </c>
      <c r="H61" s="74"/>
      <c r="I61" s="99">
        <v>40</v>
      </c>
      <c r="J61" s="75"/>
      <c r="K61" s="76"/>
      <c r="L61" s="77"/>
      <c r="M61" s="79">
        <v>0</v>
      </c>
      <c r="N61" s="101" t="s">
        <v>25</v>
      </c>
      <c r="O61" s="122">
        <f t="shared" si="0"/>
        <v>0</v>
      </c>
    </row>
    <row r="62" spans="1:15" ht="39.95" customHeight="1">
      <c r="A62" s="80">
        <v>58</v>
      </c>
      <c r="B62" s="71" t="s">
        <v>196</v>
      </c>
      <c r="C62" s="71" t="s">
        <v>95</v>
      </c>
      <c r="D62" s="71" t="s">
        <v>197</v>
      </c>
      <c r="E62" s="98">
        <v>0.133</v>
      </c>
      <c r="F62" s="103"/>
      <c r="G62" s="104">
        <v>0.133</v>
      </c>
      <c r="H62" s="74"/>
      <c r="I62" s="99">
        <v>2</v>
      </c>
      <c r="J62" s="75"/>
      <c r="K62" s="76"/>
      <c r="L62" s="77"/>
      <c r="M62" s="79">
        <v>0</v>
      </c>
      <c r="N62" s="101" t="s">
        <v>25</v>
      </c>
      <c r="O62" s="122">
        <f t="shared" si="0"/>
        <v>0</v>
      </c>
    </row>
    <row r="63" spans="1:15" ht="39.95" customHeight="1">
      <c r="A63" s="80">
        <v>59</v>
      </c>
      <c r="B63" s="71" t="s">
        <v>217</v>
      </c>
      <c r="C63" s="71" t="s">
        <v>95</v>
      </c>
      <c r="D63" s="71" t="s">
        <v>218</v>
      </c>
      <c r="E63" s="98">
        <v>0.5</v>
      </c>
      <c r="F63" s="103"/>
      <c r="G63" s="104">
        <v>0.5</v>
      </c>
      <c r="H63" s="74"/>
      <c r="I63" s="99">
        <v>8</v>
      </c>
      <c r="J63" s="75"/>
      <c r="K63" s="76"/>
      <c r="L63" s="77"/>
      <c r="M63" s="79">
        <v>0</v>
      </c>
      <c r="N63" s="101" t="s">
        <v>26</v>
      </c>
      <c r="O63" s="122">
        <f t="shared" si="0"/>
        <v>0</v>
      </c>
    </row>
    <row r="64" spans="1:15" ht="39.95" customHeight="1">
      <c r="A64" s="80">
        <v>60</v>
      </c>
      <c r="B64" s="126" t="s">
        <v>219</v>
      </c>
      <c r="C64" s="126" t="s">
        <v>27</v>
      </c>
      <c r="D64" s="126" t="s">
        <v>220</v>
      </c>
      <c r="E64" s="127">
        <v>5</v>
      </c>
      <c r="F64" s="103"/>
      <c r="G64" s="104">
        <v>5</v>
      </c>
      <c r="H64" s="128"/>
      <c r="I64" s="129">
        <v>60</v>
      </c>
      <c r="J64" s="130"/>
      <c r="K64" s="131"/>
      <c r="L64" s="132"/>
      <c r="M64" s="79">
        <v>0</v>
      </c>
      <c r="N64" s="133" t="s">
        <v>25</v>
      </c>
      <c r="O64" s="134">
        <f t="shared" si="0"/>
        <v>0</v>
      </c>
    </row>
    <row r="65" spans="1:15" ht="39.95" customHeight="1">
      <c r="A65" s="80">
        <v>61</v>
      </c>
      <c r="B65" s="126" t="s">
        <v>252</v>
      </c>
      <c r="C65" s="71" t="s">
        <v>95</v>
      </c>
      <c r="D65" s="71" t="s">
        <v>253</v>
      </c>
      <c r="E65" s="127">
        <v>1</v>
      </c>
      <c r="F65" s="103"/>
      <c r="G65" s="104">
        <v>1</v>
      </c>
      <c r="H65" s="128"/>
      <c r="I65" s="129">
        <v>4</v>
      </c>
      <c r="J65" s="130"/>
      <c r="K65" s="131"/>
      <c r="L65" s="132"/>
      <c r="M65" s="79">
        <v>0</v>
      </c>
      <c r="N65" s="133" t="s">
        <v>26</v>
      </c>
      <c r="O65" s="134">
        <f aca="true" t="shared" si="3" ref="O65:O69">SUM(M65*I65)</f>
        <v>0</v>
      </c>
    </row>
    <row r="66" spans="1:15" ht="39.95" customHeight="1">
      <c r="A66" s="80">
        <v>62</v>
      </c>
      <c r="B66" s="126" t="s">
        <v>254</v>
      </c>
      <c r="C66" s="71" t="s">
        <v>32</v>
      </c>
      <c r="D66" s="149" t="s">
        <v>255</v>
      </c>
      <c r="E66" s="127">
        <v>5</v>
      </c>
      <c r="F66" s="103"/>
      <c r="G66" s="104">
        <v>5</v>
      </c>
      <c r="H66" s="128"/>
      <c r="I66" s="129">
        <v>40</v>
      </c>
      <c r="J66" s="130"/>
      <c r="K66" s="131"/>
      <c r="L66" s="132"/>
      <c r="M66" s="79">
        <v>0</v>
      </c>
      <c r="N66" s="133" t="s">
        <v>25</v>
      </c>
      <c r="O66" s="134">
        <f t="shared" si="3"/>
        <v>0</v>
      </c>
    </row>
    <row r="67" spans="1:15" ht="39.95" customHeight="1">
      <c r="A67" s="80">
        <v>63</v>
      </c>
      <c r="B67" s="126" t="s">
        <v>257</v>
      </c>
      <c r="C67" s="126" t="s">
        <v>27</v>
      </c>
      <c r="D67" s="71" t="s">
        <v>258</v>
      </c>
      <c r="E67" s="127">
        <v>5</v>
      </c>
      <c r="F67" s="103"/>
      <c r="G67" s="104">
        <v>5</v>
      </c>
      <c r="H67" s="128"/>
      <c r="I67" s="129">
        <v>40</v>
      </c>
      <c r="J67" s="130"/>
      <c r="K67" s="131"/>
      <c r="L67" s="132"/>
      <c r="M67" s="79">
        <v>0</v>
      </c>
      <c r="N67" s="133" t="s">
        <v>25</v>
      </c>
      <c r="O67" s="134">
        <f t="shared" si="3"/>
        <v>0</v>
      </c>
    </row>
    <row r="68" spans="1:15" ht="39.95" customHeight="1">
      <c r="A68" s="80">
        <v>64</v>
      </c>
      <c r="B68" s="126" t="s">
        <v>289</v>
      </c>
      <c r="C68" s="126" t="s">
        <v>187</v>
      </c>
      <c r="D68" s="126" t="s">
        <v>280</v>
      </c>
      <c r="E68" s="127">
        <v>1.5</v>
      </c>
      <c r="F68" s="103"/>
      <c r="G68" s="104">
        <v>1.5</v>
      </c>
      <c r="H68" s="128"/>
      <c r="I68" s="129">
        <v>5</v>
      </c>
      <c r="J68" s="130"/>
      <c r="K68" s="131"/>
      <c r="L68" s="132"/>
      <c r="M68" s="79">
        <v>0</v>
      </c>
      <c r="N68" s="133" t="s">
        <v>26</v>
      </c>
      <c r="O68" s="134">
        <f t="shared" si="3"/>
        <v>0</v>
      </c>
    </row>
    <row r="69" spans="1:15" ht="39.95" customHeight="1">
      <c r="A69" s="80">
        <v>65</v>
      </c>
      <c r="B69" s="126" t="s">
        <v>288</v>
      </c>
      <c r="C69" s="126" t="s">
        <v>27</v>
      </c>
      <c r="D69" s="126" t="s">
        <v>281</v>
      </c>
      <c r="E69" s="127">
        <v>5</v>
      </c>
      <c r="F69" s="103"/>
      <c r="G69" s="104">
        <v>5</v>
      </c>
      <c r="H69" s="128"/>
      <c r="I69" s="129">
        <v>30</v>
      </c>
      <c r="J69" s="130"/>
      <c r="K69" s="131"/>
      <c r="L69" s="132"/>
      <c r="M69" s="79">
        <v>0</v>
      </c>
      <c r="N69" s="133" t="s">
        <v>25</v>
      </c>
      <c r="O69" s="134">
        <f t="shared" si="3"/>
        <v>0</v>
      </c>
    </row>
    <row r="70" spans="1:15" ht="39.95" customHeight="1">
      <c r="A70" s="136"/>
      <c r="B70" s="155" t="s">
        <v>256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7"/>
      <c r="O70" s="135">
        <f>SUM(O5:O69)</f>
        <v>0</v>
      </c>
    </row>
    <row r="71" spans="1:15" ht="39.95" customHeight="1">
      <c r="A71" s="136"/>
      <c r="B71" s="155" t="s">
        <v>303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7"/>
      <c r="O71" s="135"/>
    </row>
    <row r="72" spans="1:15" ht="90.75" customHeight="1">
      <c r="A72" s="35"/>
      <c r="B72" s="36"/>
      <c r="C72" s="37"/>
      <c r="D72" s="36"/>
      <c r="E72" s="38"/>
      <c r="F72" s="29"/>
      <c r="G72" s="29"/>
      <c r="H72" s="44"/>
      <c r="I72" s="36"/>
      <c r="J72" s="45"/>
      <c r="K72" s="46"/>
      <c r="L72" s="47"/>
      <c r="M72" s="40"/>
      <c r="N72" s="41"/>
      <c r="O72" s="48"/>
    </row>
    <row r="73" spans="1:15" ht="90.75" customHeight="1">
      <c r="A73" s="43"/>
      <c r="B73" s="36"/>
      <c r="C73" s="37"/>
      <c r="D73" s="36"/>
      <c r="E73" s="38"/>
      <c r="F73" s="29"/>
      <c r="G73" s="29"/>
      <c r="H73" s="44"/>
      <c r="I73" s="36"/>
      <c r="J73" s="45"/>
      <c r="K73" s="46"/>
      <c r="L73" s="47"/>
      <c r="M73" s="40"/>
      <c r="N73" s="41"/>
      <c r="O73" s="48"/>
    </row>
    <row r="74" spans="1:15" ht="90.75" customHeight="1">
      <c r="A74" s="35"/>
      <c r="B74" s="36"/>
      <c r="C74" s="37"/>
      <c r="D74" s="36"/>
      <c r="E74" s="38"/>
      <c r="F74" s="29"/>
      <c r="G74" s="29"/>
      <c r="H74" s="44"/>
      <c r="I74" s="36"/>
      <c r="J74" s="45"/>
      <c r="K74" s="46"/>
      <c r="L74" s="47"/>
      <c r="M74" s="40"/>
      <c r="N74" s="41"/>
      <c r="O74" s="48"/>
    </row>
    <row r="75" spans="1:15" ht="90.75" customHeight="1">
      <c r="A75" s="43"/>
      <c r="B75" s="36"/>
      <c r="C75" s="37"/>
      <c r="D75" s="36"/>
      <c r="E75" s="38"/>
      <c r="F75" s="29"/>
      <c r="G75" s="29"/>
      <c r="H75" s="44"/>
      <c r="I75" s="36"/>
      <c r="J75" s="45"/>
      <c r="K75" s="46"/>
      <c r="L75" s="47"/>
      <c r="M75" s="40"/>
      <c r="N75" s="41"/>
      <c r="O75" s="48"/>
    </row>
    <row r="76" spans="1:15" ht="90.75" customHeight="1">
      <c r="A76" s="35"/>
      <c r="B76" s="49"/>
      <c r="C76" s="37"/>
      <c r="D76" s="36"/>
      <c r="E76" s="38"/>
      <c r="F76" s="29"/>
      <c r="G76" s="29"/>
      <c r="H76" s="44"/>
      <c r="I76" s="36"/>
      <c r="J76" s="45"/>
      <c r="K76" s="46"/>
      <c r="L76" s="47"/>
      <c r="M76" s="40"/>
      <c r="N76" s="41"/>
      <c r="O76" s="48"/>
    </row>
    <row r="77" spans="1:15" ht="84" customHeight="1">
      <c r="A77" s="43"/>
      <c r="B77" s="36"/>
      <c r="C77" s="37"/>
      <c r="D77" s="36"/>
      <c r="E77" s="38"/>
      <c r="F77" s="29"/>
      <c r="G77" s="29"/>
      <c r="H77" s="30"/>
      <c r="I77" s="39"/>
      <c r="J77" s="31"/>
      <c r="K77" s="32"/>
      <c r="L77" s="33"/>
      <c r="M77" s="40"/>
      <c r="N77" s="41"/>
      <c r="O77" s="42"/>
    </row>
    <row r="78" spans="1:15" ht="90.75" customHeight="1">
      <c r="A78" s="35"/>
      <c r="B78" s="36"/>
      <c r="C78" s="37"/>
      <c r="D78" s="36"/>
      <c r="E78" s="38"/>
      <c r="F78" s="29"/>
      <c r="G78" s="29"/>
      <c r="H78" s="44"/>
      <c r="I78" s="36"/>
      <c r="J78" s="45"/>
      <c r="K78" s="46"/>
      <c r="L78" s="47"/>
      <c r="M78" s="40"/>
      <c r="N78" s="41"/>
      <c r="O78" s="48"/>
    </row>
    <row r="79" spans="1:15" ht="90.75" customHeight="1">
      <c r="A79" s="43"/>
      <c r="B79" s="36"/>
      <c r="C79" s="37"/>
      <c r="D79" s="36"/>
      <c r="E79" s="38"/>
      <c r="F79" s="29"/>
      <c r="G79" s="29"/>
      <c r="H79" s="44"/>
      <c r="I79" s="36"/>
      <c r="J79" s="45"/>
      <c r="K79" s="46"/>
      <c r="L79" s="47"/>
      <c r="M79" s="40"/>
      <c r="N79" s="41"/>
      <c r="O79" s="48"/>
    </row>
    <row r="80" spans="1:15" ht="90.75" customHeight="1">
      <c r="A80" s="35"/>
      <c r="B80" s="36"/>
      <c r="C80" s="37"/>
      <c r="D80" s="36"/>
      <c r="E80" s="38"/>
      <c r="F80" s="29"/>
      <c r="G80" s="29"/>
      <c r="H80" s="44"/>
      <c r="I80" s="36"/>
      <c r="J80" s="45"/>
      <c r="K80" s="46"/>
      <c r="L80" s="47"/>
      <c r="M80" s="40"/>
      <c r="N80" s="41"/>
      <c r="O80" s="48"/>
    </row>
    <row r="81" spans="1:15" ht="90.75" customHeight="1">
      <c r="A81" s="43"/>
      <c r="B81" s="36"/>
      <c r="C81" s="37"/>
      <c r="D81" s="36"/>
      <c r="E81" s="38"/>
      <c r="F81" s="29"/>
      <c r="G81" s="29"/>
      <c r="H81" s="44"/>
      <c r="I81" s="36"/>
      <c r="J81" s="45"/>
      <c r="K81" s="46"/>
      <c r="L81" s="47"/>
      <c r="M81" s="40"/>
      <c r="N81" s="41"/>
      <c r="O81" s="48"/>
    </row>
    <row r="82" spans="1:15" ht="90.75" customHeight="1">
      <c r="A82" s="35"/>
      <c r="B82" s="36"/>
      <c r="C82" s="37"/>
      <c r="D82" s="36"/>
      <c r="E82" s="38"/>
      <c r="F82" s="29"/>
      <c r="G82" s="29"/>
      <c r="H82" s="44"/>
      <c r="I82" s="36"/>
      <c r="J82" s="45"/>
      <c r="K82" s="46"/>
      <c r="L82" s="47"/>
      <c r="M82" s="40"/>
      <c r="N82" s="41"/>
      <c r="O82" s="48"/>
    </row>
    <row r="83" spans="1:15" ht="90.75" customHeight="1">
      <c r="A83" s="43"/>
      <c r="B83" s="36"/>
      <c r="C83" s="37"/>
      <c r="D83" s="36"/>
      <c r="E83" s="38"/>
      <c r="F83" s="29"/>
      <c r="G83" s="29"/>
      <c r="H83" s="44"/>
      <c r="I83" s="36"/>
      <c r="J83" s="45"/>
      <c r="K83" s="46"/>
      <c r="L83" s="47"/>
      <c r="M83" s="40"/>
      <c r="N83" s="41"/>
      <c r="O83" s="48"/>
    </row>
    <row r="84" spans="1:15" ht="90.75" customHeight="1">
      <c r="A84" s="35"/>
      <c r="B84" s="36"/>
      <c r="C84" s="37"/>
      <c r="D84" s="36"/>
      <c r="E84" s="38"/>
      <c r="F84" s="29"/>
      <c r="G84" s="29"/>
      <c r="H84" s="44"/>
      <c r="I84" s="36"/>
      <c r="J84" s="45"/>
      <c r="K84" s="46"/>
      <c r="L84" s="47"/>
      <c r="M84" s="40"/>
      <c r="N84" s="41"/>
      <c r="O84" s="48"/>
    </row>
    <row r="85" spans="1:1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2.7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</row>
    <row r="89" spans="1:15" ht="12.7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</row>
    <row r="90" spans="1:15" ht="1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84" customHeight="1">
      <c r="A91" s="54"/>
      <c r="B91" s="28"/>
      <c r="C91" s="54"/>
      <c r="D91" s="54"/>
      <c r="E91" s="28"/>
      <c r="F91" s="29"/>
      <c r="G91" s="29"/>
      <c r="H91" s="30"/>
      <c r="I91" s="28"/>
      <c r="J91" s="31"/>
      <c r="K91" s="32"/>
      <c r="L91" s="33"/>
      <c r="M91" s="152"/>
      <c r="N91" s="152"/>
      <c r="O91" s="34"/>
    </row>
    <row r="92" spans="1:15" ht="84" customHeight="1">
      <c r="A92" s="35"/>
      <c r="B92" s="36"/>
      <c r="C92" s="37"/>
      <c r="D92" s="36"/>
      <c r="E92" s="38"/>
      <c r="F92" s="29"/>
      <c r="G92" s="29"/>
      <c r="H92" s="30"/>
      <c r="I92" s="39"/>
      <c r="J92" s="31"/>
      <c r="K92" s="32"/>
      <c r="L92" s="33"/>
      <c r="M92" s="40"/>
      <c r="N92" s="41"/>
      <c r="O92" s="42"/>
    </row>
    <row r="93" spans="1:15" ht="98.25" customHeight="1">
      <c r="A93" s="43"/>
      <c r="B93" s="36"/>
      <c r="C93" s="37"/>
      <c r="D93" s="36"/>
      <c r="E93" s="38"/>
      <c r="F93" s="29"/>
      <c r="G93" s="29"/>
      <c r="H93" s="44"/>
      <c r="I93" s="36"/>
      <c r="J93" s="45"/>
      <c r="K93" s="46"/>
      <c r="L93" s="47"/>
      <c r="M93" s="40"/>
      <c r="N93" s="41"/>
      <c r="O93" s="48"/>
    </row>
    <row r="94" spans="1:15" ht="90.75" customHeight="1">
      <c r="A94" s="35"/>
      <c r="B94" s="36"/>
      <c r="C94" s="37"/>
      <c r="D94" s="36"/>
      <c r="E94" s="38"/>
      <c r="F94" s="29"/>
      <c r="G94" s="29"/>
      <c r="H94" s="44"/>
      <c r="I94" s="36"/>
      <c r="J94" s="45"/>
      <c r="K94" s="46"/>
      <c r="L94" s="47"/>
      <c r="M94" s="40"/>
      <c r="N94" s="41"/>
      <c r="O94" s="48"/>
    </row>
    <row r="95" spans="1:15" ht="90.75" customHeight="1">
      <c r="A95" s="43"/>
      <c r="B95" s="36"/>
      <c r="C95" s="37"/>
      <c r="D95" s="37"/>
      <c r="E95" s="38"/>
      <c r="F95" s="29"/>
      <c r="G95" s="29"/>
      <c r="H95" s="44"/>
      <c r="I95" s="36"/>
      <c r="J95" s="45"/>
      <c r="K95" s="46"/>
      <c r="L95" s="47"/>
      <c r="M95" s="40"/>
      <c r="N95" s="41"/>
      <c r="O95" s="48"/>
    </row>
    <row r="96" spans="1:15" ht="90.75" customHeight="1">
      <c r="A96" s="35"/>
      <c r="B96" s="36"/>
      <c r="C96" s="37"/>
      <c r="D96" s="36"/>
      <c r="E96" s="38"/>
      <c r="F96" s="29"/>
      <c r="G96" s="29"/>
      <c r="H96" s="44"/>
      <c r="I96" s="36"/>
      <c r="J96" s="45"/>
      <c r="K96" s="46"/>
      <c r="L96" s="47"/>
      <c r="M96" s="40"/>
      <c r="N96" s="41"/>
      <c r="O96" s="48"/>
    </row>
    <row r="97" spans="1:15" ht="90.75" customHeight="1">
      <c r="A97" s="43"/>
      <c r="B97" s="36"/>
      <c r="C97" s="37"/>
      <c r="D97" s="36"/>
      <c r="E97" s="38"/>
      <c r="F97" s="29"/>
      <c r="G97" s="29"/>
      <c r="H97" s="44"/>
      <c r="I97" s="36"/>
      <c r="J97" s="45"/>
      <c r="K97" s="46"/>
      <c r="L97" s="47"/>
      <c r="M97" s="40"/>
      <c r="N97" s="41"/>
      <c r="O97" s="48"/>
    </row>
    <row r="98" spans="1:15" ht="90.75" customHeight="1">
      <c r="A98" s="35"/>
      <c r="B98" s="36"/>
      <c r="C98" s="37"/>
      <c r="D98" s="36"/>
      <c r="E98" s="38"/>
      <c r="F98" s="29"/>
      <c r="G98" s="29"/>
      <c r="H98" s="44"/>
      <c r="I98" s="36"/>
      <c r="J98" s="45"/>
      <c r="K98" s="46"/>
      <c r="L98" s="47"/>
      <c r="M98" s="40"/>
      <c r="N98" s="41"/>
      <c r="O98" s="48"/>
    </row>
    <row r="99" spans="1:15" ht="90.75" customHeight="1">
      <c r="A99" s="43"/>
      <c r="B99" s="50"/>
      <c r="C99" s="37"/>
      <c r="D99" s="36"/>
      <c r="E99" s="38"/>
      <c r="F99" s="29"/>
      <c r="G99" s="29"/>
      <c r="H99" s="44"/>
      <c r="I99" s="36"/>
      <c r="J99" s="45"/>
      <c r="K99" s="46"/>
      <c r="L99" s="47"/>
      <c r="M99" s="40"/>
      <c r="N99" s="41"/>
      <c r="O99" s="48"/>
    </row>
    <row r="100" spans="1:15" ht="182.25" customHeight="1">
      <c r="A100" s="35"/>
      <c r="B100" s="51"/>
      <c r="C100" s="37"/>
      <c r="D100" s="36"/>
      <c r="E100" s="38"/>
      <c r="F100" s="29"/>
      <c r="G100" s="29"/>
      <c r="H100" s="44"/>
      <c r="I100" s="36"/>
      <c r="J100" s="45"/>
      <c r="K100" s="46"/>
      <c r="L100" s="47"/>
      <c r="M100" s="40"/>
      <c r="N100" s="41"/>
      <c r="O100" s="48"/>
    </row>
    <row r="101" spans="1:15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</row>
    <row r="104" spans="1:15" ht="12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</row>
    <row r="105" spans="1:15" ht="1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84" customHeight="1">
      <c r="A106" s="54"/>
      <c r="B106" s="28"/>
      <c r="C106" s="54"/>
      <c r="D106" s="54"/>
      <c r="E106" s="28"/>
      <c r="F106" s="29"/>
      <c r="G106" s="29"/>
      <c r="H106" s="30"/>
      <c r="I106" s="28"/>
      <c r="J106" s="31"/>
      <c r="K106" s="32"/>
      <c r="L106" s="33"/>
      <c r="M106" s="152"/>
      <c r="N106" s="152"/>
      <c r="O106" s="34"/>
    </row>
    <row r="107" spans="1:15" ht="84" customHeight="1">
      <c r="A107" s="35"/>
      <c r="B107" s="36"/>
      <c r="C107" s="37"/>
      <c r="D107" s="36"/>
      <c r="E107" s="38"/>
      <c r="F107" s="29"/>
      <c r="G107" s="29"/>
      <c r="H107" s="30"/>
      <c r="I107" s="39"/>
      <c r="J107" s="31"/>
      <c r="K107" s="32"/>
      <c r="L107" s="33"/>
      <c r="M107" s="40"/>
      <c r="N107" s="41"/>
      <c r="O107" s="42"/>
    </row>
    <row r="108" spans="1:15" ht="98.25" customHeight="1">
      <c r="A108" s="43"/>
      <c r="B108" s="36"/>
      <c r="C108" s="37"/>
      <c r="D108" s="36"/>
      <c r="E108" s="38"/>
      <c r="F108" s="29"/>
      <c r="G108" s="29"/>
      <c r="H108" s="44"/>
      <c r="I108" s="36"/>
      <c r="J108" s="45"/>
      <c r="K108" s="46"/>
      <c r="L108" s="47"/>
      <c r="M108" s="40"/>
      <c r="N108" s="41"/>
      <c r="O108" s="48"/>
    </row>
    <row r="109" spans="1:15" ht="98.25" customHeight="1">
      <c r="A109" s="35"/>
      <c r="B109" s="36"/>
      <c r="C109" s="37"/>
      <c r="D109" s="36"/>
      <c r="E109" s="38"/>
      <c r="F109" s="29"/>
      <c r="G109" s="29"/>
      <c r="H109" s="44"/>
      <c r="I109" s="36"/>
      <c r="J109" s="45"/>
      <c r="K109" s="46"/>
      <c r="L109" s="47"/>
      <c r="M109" s="40"/>
      <c r="N109" s="41"/>
      <c r="O109" s="48"/>
    </row>
    <row r="110" spans="1:15" ht="98.25" customHeight="1">
      <c r="A110" s="43"/>
      <c r="B110" s="36"/>
      <c r="C110" s="52"/>
      <c r="D110" s="36"/>
      <c r="E110" s="38"/>
      <c r="F110" s="29"/>
      <c r="G110" s="29"/>
      <c r="H110" s="44"/>
      <c r="I110" s="36"/>
      <c r="J110" s="45"/>
      <c r="K110" s="46"/>
      <c r="L110" s="47"/>
      <c r="M110" s="40"/>
      <c r="N110" s="41"/>
      <c r="O110" s="48"/>
    </row>
    <row r="111" spans="1:15" ht="90.75" customHeight="1">
      <c r="A111" s="35"/>
      <c r="B111" s="36"/>
      <c r="C111" s="37"/>
      <c r="D111" s="36"/>
      <c r="E111" s="38"/>
      <c r="F111" s="29"/>
      <c r="G111" s="29"/>
      <c r="H111" s="44"/>
      <c r="I111" s="36"/>
      <c r="J111" s="45"/>
      <c r="K111" s="46"/>
      <c r="L111" s="47"/>
      <c r="M111" s="40"/>
      <c r="N111" s="41"/>
      <c r="O111" s="48"/>
    </row>
    <row r="112" spans="1:1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7.25">
      <c r="A113" s="26"/>
      <c r="B113" s="53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</sheetData>
  <sheetProtection selectLockedCells="1" selectUnlockedCells="1"/>
  <autoFilter ref="B1:B154"/>
  <mergeCells count="8">
    <mergeCell ref="A103:O104"/>
    <mergeCell ref="M106:N106"/>
    <mergeCell ref="A1:O2"/>
    <mergeCell ref="M4:N4"/>
    <mergeCell ref="A88:O89"/>
    <mergeCell ref="M91:N91"/>
    <mergeCell ref="B70:N70"/>
    <mergeCell ref="B71:N71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2:O45"/>
  <sheetViews>
    <sheetView zoomScale="90" zoomScaleNormal="90" workbookViewId="0" topLeftCell="A1">
      <selection activeCell="C23" sqref="C23"/>
    </sheetView>
  </sheetViews>
  <sheetFormatPr defaultColWidth="9.140625" defaultRowHeight="12.75"/>
  <cols>
    <col min="1" max="1" width="6.57421875" style="1" customWidth="1"/>
    <col min="2" max="2" width="40.7109375" style="1" customWidth="1"/>
    <col min="3" max="3" width="44.28125" style="1" customWidth="1"/>
    <col min="4" max="4" width="33.140625" style="1" customWidth="1"/>
    <col min="5" max="5" width="15.2812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5.7109375" style="1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ht="15.75" thickBot="1"/>
    <row r="2" spans="1:15" ht="14.45" customHeight="1">
      <c r="A2" s="160" t="s">
        <v>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</row>
    <row r="3" spans="1:15" ht="14.45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</row>
    <row r="4" spans="1:15" ht="1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 t="s">
        <v>10</v>
      </c>
      <c r="O4" s="2" t="s">
        <v>11</v>
      </c>
    </row>
    <row r="5" spans="1:15" ht="86.25" customHeight="1">
      <c r="A5" s="55" t="s">
        <v>12</v>
      </c>
      <c r="B5" s="82" t="s">
        <v>13</v>
      </c>
      <c r="C5" s="65" t="s">
        <v>14</v>
      </c>
      <c r="D5" s="65" t="s">
        <v>15</v>
      </c>
      <c r="E5" s="82" t="s">
        <v>16</v>
      </c>
      <c r="F5" s="19" t="s">
        <v>17</v>
      </c>
      <c r="G5" s="19" t="s">
        <v>18</v>
      </c>
      <c r="H5" s="83" t="s">
        <v>19</v>
      </c>
      <c r="I5" s="169" t="s">
        <v>304</v>
      </c>
      <c r="J5" s="170"/>
      <c r="K5" s="85" t="s">
        <v>22</v>
      </c>
      <c r="L5" s="86" t="s">
        <v>23</v>
      </c>
      <c r="M5" s="158" t="s">
        <v>30</v>
      </c>
      <c r="N5" s="159"/>
      <c r="O5" s="87" t="s">
        <v>31</v>
      </c>
    </row>
    <row r="6" spans="1:15" ht="37.9" customHeight="1">
      <c r="A6" s="80">
        <v>1</v>
      </c>
      <c r="B6" s="71" t="s">
        <v>96</v>
      </c>
      <c r="C6" s="71" t="s">
        <v>32</v>
      </c>
      <c r="D6" s="71" t="s">
        <v>97</v>
      </c>
      <c r="E6" s="98">
        <v>5</v>
      </c>
      <c r="F6" s="72"/>
      <c r="G6" s="92">
        <v>5</v>
      </c>
      <c r="H6" s="74">
        <v>360</v>
      </c>
      <c r="I6" s="99">
        <v>100</v>
      </c>
      <c r="J6" s="75">
        <v>360</v>
      </c>
      <c r="K6" s="76">
        <v>510</v>
      </c>
      <c r="L6" s="77">
        <f>J6*K6</f>
        <v>183600</v>
      </c>
      <c r="M6" s="79">
        <v>0</v>
      </c>
      <c r="N6" s="78" t="s">
        <v>25</v>
      </c>
      <c r="O6" s="123">
        <f aca="true" t="shared" si="0" ref="O6:O36">SUM(M6*I6)</f>
        <v>0</v>
      </c>
    </row>
    <row r="7" spans="1:15" ht="37.9" customHeight="1">
      <c r="A7" s="80">
        <v>2</v>
      </c>
      <c r="B7" s="71" t="s">
        <v>148</v>
      </c>
      <c r="C7" s="71" t="s">
        <v>27</v>
      </c>
      <c r="D7" s="71" t="s">
        <v>152</v>
      </c>
      <c r="E7" s="98">
        <v>20</v>
      </c>
      <c r="F7" s="102"/>
      <c r="G7" s="92">
        <v>20</v>
      </c>
      <c r="H7" s="74"/>
      <c r="I7" s="99">
        <v>20</v>
      </c>
      <c r="J7" s="75"/>
      <c r="K7" s="76"/>
      <c r="L7" s="77"/>
      <c r="M7" s="79">
        <v>0</v>
      </c>
      <c r="N7" s="78" t="s">
        <v>25</v>
      </c>
      <c r="O7" s="123">
        <f t="shared" si="0"/>
        <v>0</v>
      </c>
    </row>
    <row r="8" spans="1:15" ht="37.9" customHeight="1">
      <c r="A8" s="80">
        <v>3</v>
      </c>
      <c r="B8" s="71" t="s">
        <v>232</v>
      </c>
      <c r="C8" s="71" t="s">
        <v>153</v>
      </c>
      <c r="D8" s="71" t="s">
        <v>233</v>
      </c>
      <c r="E8" s="98">
        <v>5</v>
      </c>
      <c r="F8" s="72"/>
      <c r="G8" s="92">
        <v>5</v>
      </c>
      <c r="H8" s="74"/>
      <c r="I8" s="99">
        <v>40</v>
      </c>
      <c r="J8" s="75"/>
      <c r="K8" s="76"/>
      <c r="L8" s="77"/>
      <c r="M8" s="79">
        <v>0</v>
      </c>
      <c r="N8" s="78" t="s">
        <v>25</v>
      </c>
      <c r="O8" s="123">
        <f t="shared" si="0"/>
        <v>0</v>
      </c>
    </row>
    <row r="9" spans="1:15" ht="53.25" customHeight="1">
      <c r="A9" s="80">
        <v>4</v>
      </c>
      <c r="B9" s="71" t="s">
        <v>235</v>
      </c>
      <c r="C9" s="71" t="s">
        <v>153</v>
      </c>
      <c r="D9" s="71" t="s">
        <v>236</v>
      </c>
      <c r="E9" s="98">
        <v>5</v>
      </c>
      <c r="F9" s="72"/>
      <c r="G9" s="92">
        <v>5</v>
      </c>
      <c r="H9" s="74"/>
      <c r="I9" s="99">
        <v>60</v>
      </c>
      <c r="J9" s="75"/>
      <c r="K9" s="76"/>
      <c r="L9" s="77"/>
      <c r="M9" s="79">
        <v>0</v>
      </c>
      <c r="N9" s="78" t="s">
        <v>25</v>
      </c>
      <c r="O9" s="123">
        <f t="shared" si="0"/>
        <v>0</v>
      </c>
    </row>
    <row r="10" spans="1:15" ht="37.9" customHeight="1">
      <c r="A10" s="80">
        <v>5</v>
      </c>
      <c r="B10" s="71" t="s">
        <v>98</v>
      </c>
      <c r="C10" s="71" t="s">
        <v>32</v>
      </c>
      <c r="D10" s="71" t="s">
        <v>99</v>
      </c>
      <c r="E10" s="98">
        <v>5</v>
      </c>
      <c r="F10" s="72"/>
      <c r="G10" s="92">
        <v>5</v>
      </c>
      <c r="H10" s="74"/>
      <c r="I10" s="99">
        <v>160</v>
      </c>
      <c r="J10" s="75"/>
      <c r="K10" s="76"/>
      <c r="L10" s="77"/>
      <c r="M10" s="79">
        <v>0</v>
      </c>
      <c r="N10" s="78" t="s">
        <v>25</v>
      </c>
      <c r="O10" s="123">
        <f t="shared" si="0"/>
        <v>0</v>
      </c>
    </row>
    <row r="11" spans="1:15" ht="39.75" customHeight="1">
      <c r="A11" s="80">
        <v>6</v>
      </c>
      <c r="B11" s="71" t="s">
        <v>306</v>
      </c>
      <c r="C11" s="71" t="s">
        <v>32</v>
      </c>
      <c r="D11" s="71" t="s">
        <v>100</v>
      </c>
      <c r="E11" s="98">
        <v>1</v>
      </c>
      <c r="F11" s="72"/>
      <c r="G11" s="92">
        <v>1</v>
      </c>
      <c r="H11" s="74"/>
      <c r="I11" s="99">
        <v>10</v>
      </c>
      <c r="J11" s="75"/>
      <c r="K11" s="76"/>
      <c r="L11" s="77"/>
      <c r="M11" s="79">
        <v>0</v>
      </c>
      <c r="N11" s="78" t="s">
        <v>25</v>
      </c>
      <c r="O11" s="123">
        <f t="shared" si="0"/>
        <v>0</v>
      </c>
    </row>
    <row r="12" spans="1:15" ht="37.9" customHeight="1">
      <c r="A12" s="80">
        <v>7</v>
      </c>
      <c r="B12" s="71" t="s">
        <v>229</v>
      </c>
      <c r="C12" s="71" t="s">
        <v>32</v>
      </c>
      <c r="D12" s="71" t="s">
        <v>101</v>
      </c>
      <c r="E12" s="98">
        <v>5</v>
      </c>
      <c r="F12" s="72"/>
      <c r="G12" s="92">
        <v>5</v>
      </c>
      <c r="H12" s="74"/>
      <c r="I12" s="99">
        <v>100</v>
      </c>
      <c r="J12" s="75"/>
      <c r="K12" s="76"/>
      <c r="L12" s="77"/>
      <c r="M12" s="79">
        <v>0</v>
      </c>
      <c r="N12" s="78" t="s">
        <v>25</v>
      </c>
      <c r="O12" s="123">
        <f t="shared" si="0"/>
        <v>0</v>
      </c>
    </row>
    <row r="13" spans="1:15" ht="56.25" customHeight="1">
      <c r="A13" s="80">
        <v>8</v>
      </c>
      <c r="B13" s="71" t="s">
        <v>237</v>
      </c>
      <c r="C13" s="71" t="s">
        <v>32</v>
      </c>
      <c r="D13" s="71" t="s">
        <v>238</v>
      </c>
      <c r="E13" s="98">
        <v>5</v>
      </c>
      <c r="F13" s="72"/>
      <c r="G13" s="92">
        <v>5</v>
      </c>
      <c r="H13" s="74"/>
      <c r="I13" s="99">
        <v>60</v>
      </c>
      <c r="J13" s="75"/>
      <c r="K13" s="76"/>
      <c r="L13" s="77"/>
      <c r="M13" s="79">
        <v>0</v>
      </c>
      <c r="N13" s="78" t="s">
        <v>25</v>
      </c>
      <c r="O13" s="123">
        <f t="shared" si="0"/>
        <v>0</v>
      </c>
    </row>
    <row r="14" spans="1:15" ht="54.75" customHeight="1">
      <c r="A14" s="80">
        <v>9</v>
      </c>
      <c r="B14" s="97" t="s">
        <v>268</v>
      </c>
      <c r="C14" s="71" t="s">
        <v>32</v>
      </c>
      <c r="D14" s="71" t="s">
        <v>231</v>
      </c>
      <c r="E14" s="98">
        <v>5</v>
      </c>
      <c r="F14" s="72"/>
      <c r="G14" s="92">
        <v>5</v>
      </c>
      <c r="H14" s="74"/>
      <c r="I14" s="99">
        <v>100</v>
      </c>
      <c r="J14" s="75"/>
      <c r="K14" s="76"/>
      <c r="L14" s="77"/>
      <c r="M14" s="79">
        <v>0</v>
      </c>
      <c r="N14" s="78" t="s">
        <v>25</v>
      </c>
      <c r="O14" s="123">
        <f t="shared" si="0"/>
        <v>0</v>
      </c>
    </row>
    <row r="15" spans="1:15" ht="37.9" customHeight="1">
      <c r="A15" s="80">
        <v>10</v>
      </c>
      <c r="B15" s="71" t="s">
        <v>269</v>
      </c>
      <c r="C15" s="71" t="s">
        <v>32</v>
      </c>
      <c r="D15" s="71" t="s">
        <v>230</v>
      </c>
      <c r="E15" s="98">
        <v>5</v>
      </c>
      <c r="F15" s="72"/>
      <c r="G15" s="92">
        <v>5</v>
      </c>
      <c r="H15" s="93"/>
      <c r="I15" s="99">
        <v>60</v>
      </c>
      <c r="J15" s="94"/>
      <c r="K15" s="95"/>
      <c r="L15" s="96"/>
      <c r="M15" s="79">
        <v>0</v>
      </c>
      <c r="N15" s="78" t="s">
        <v>25</v>
      </c>
      <c r="O15" s="123">
        <f t="shared" si="0"/>
        <v>0</v>
      </c>
    </row>
    <row r="16" spans="1:15" ht="37.9" customHeight="1">
      <c r="A16" s="80">
        <v>11</v>
      </c>
      <c r="B16" s="71" t="s">
        <v>270</v>
      </c>
      <c r="C16" s="71" t="s">
        <v>27</v>
      </c>
      <c r="D16" s="71" t="s">
        <v>230</v>
      </c>
      <c r="E16" s="98">
        <v>5</v>
      </c>
      <c r="F16" s="72"/>
      <c r="G16" s="92">
        <v>5</v>
      </c>
      <c r="H16" s="74">
        <v>360</v>
      </c>
      <c r="I16" s="99">
        <v>10</v>
      </c>
      <c r="J16" s="75">
        <v>360</v>
      </c>
      <c r="K16" s="76">
        <v>510</v>
      </c>
      <c r="L16" s="77">
        <f aca="true" t="shared" si="1" ref="L16:L23">J16*K16</f>
        <v>183600</v>
      </c>
      <c r="M16" s="79">
        <v>0</v>
      </c>
      <c r="N16" s="78" t="s">
        <v>25</v>
      </c>
      <c r="O16" s="123">
        <f t="shared" si="0"/>
        <v>0</v>
      </c>
    </row>
    <row r="17" spans="1:15" ht="37.9" customHeight="1">
      <c r="A17" s="80">
        <v>12</v>
      </c>
      <c r="B17" s="71" t="s">
        <v>271</v>
      </c>
      <c r="C17" s="71" t="s">
        <v>27</v>
      </c>
      <c r="D17" s="71" t="s">
        <v>305</v>
      </c>
      <c r="E17" s="98">
        <v>5</v>
      </c>
      <c r="F17" s="72"/>
      <c r="G17" s="92">
        <v>5</v>
      </c>
      <c r="H17" s="74">
        <v>1192</v>
      </c>
      <c r="I17" s="99">
        <v>60</v>
      </c>
      <c r="J17" s="75">
        <f aca="true" t="shared" si="2" ref="J17:J23">H17</f>
        <v>1192</v>
      </c>
      <c r="K17" s="76">
        <v>247</v>
      </c>
      <c r="L17" s="77">
        <f t="shared" si="1"/>
        <v>294424</v>
      </c>
      <c r="M17" s="79">
        <v>0</v>
      </c>
      <c r="N17" s="78" t="s">
        <v>25</v>
      </c>
      <c r="O17" s="123">
        <f t="shared" si="0"/>
        <v>0</v>
      </c>
    </row>
    <row r="18" spans="1:15" ht="37.9" customHeight="1">
      <c r="A18" s="80">
        <v>13</v>
      </c>
      <c r="B18" s="71" t="s">
        <v>272</v>
      </c>
      <c r="C18" s="71" t="s">
        <v>27</v>
      </c>
      <c r="D18" s="71" t="s">
        <v>200</v>
      </c>
      <c r="E18" s="98">
        <v>5</v>
      </c>
      <c r="F18" s="72"/>
      <c r="G18" s="92">
        <v>5</v>
      </c>
      <c r="H18" s="74">
        <v>1192</v>
      </c>
      <c r="I18" s="99">
        <v>100</v>
      </c>
      <c r="J18" s="75">
        <f t="shared" si="2"/>
        <v>1192</v>
      </c>
      <c r="K18" s="76">
        <v>247</v>
      </c>
      <c r="L18" s="77">
        <f t="shared" si="1"/>
        <v>294424</v>
      </c>
      <c r="M18" s="79">
        <v>0</v>
      </c>
      <c r="N18" s="78" t="s">
        <v>25</v>
      </c>
      <c r="O18" s="123">
        <f t="shared" si="0"/>
        <v>0</v>
      </c>
    </row>
    <row r="19" spans="1:15" ht="37.9" customHeight="1">
      <c r="A19" s="80">
        <v>14</v>
      </c>
      <c r="B19" s="71" t="s">
        <v>273</v>
      </c>
      <c r="C19" s="71" t="s">
        <v>27</v>
      </c>
      <c r="D19" s="71" t="s">
        <v>200</v>
      </c>
      <c r="E19" s="98">
        <v>5</v>
      </c>
      <c r="F19" s="72"/>
      <c r="G19" s="92">
        <v>5</v>
      </c>
      <c r="H19" s="74">
        <v>1192</v>
      </c>
      <c r="I19" s="99">
        <v>20</v>
      </c>
      <c r="J19" s="75">
        <f t="shared" si="2"/>
        <v>1192</v>
      </c>
      <c r="K19" s="76">
        <v>247</v>
      </c>
      <c r="L19" s="77">
        <f t="shared" si="1"/>
        <v>294424</v>
      </c>
      <c r="M19" s="79">
        <v>0</v>
      </c>
      <c r="N19" s="78" t="s">
        <v>25</v>
      </c>
      <c r="O19" s="123">
        <f t="shared" si="0"/>
        <v>0</v>
      </c>
    </row>
    <row r="20" spans="1:15" ht="37.9" customHeight="1">
      <c r="A20" s="80">
        <v>15</v>
      </c>
      <c r="B20" s="71" t="s">
        <v>274</v>
      </c>
      <c r="C20" s="71" t="s">
        <v>32</v>
      </c>
      <c r="D20" s="71" t="s">
        <v>152</v>
      </c>
      <c r="E20" s="98">
        <v>5</v>
      </c>
      <c r="F20" s="72"/>
      <c r="G20" s="92">
        <v>5</v>
      </c>
      <c r="H20" s="74"/>
      <c r="I20" s="99">
        <v>60</v>
      </c>
      <c r="J20" s="75"/>
      <c r="K20" s="76"/>
      <c r="L20" s="77"/>
      <c r="M20" s="79">
        <v>0</v>
      </c>
      <c r="N20" s="78" t="s">
        <v>25</v>
      </c>
      <c r="O20" s="123">
        <f t="shared" si="0"/>
        <v>0</v>
      </c>
    </row>
    <row r="21" spans="1:15" ht="37.9" customHeight="1">
      <c r="A21" s="80">
        <v>16</v>
      </c>
      <c r="B21" s="71" t="s">
        <v>276</v>
      </c>
      <c r="C21" s="71" t="s">
        <v>102</v>
      </c>
      <c r="D21" s="71" t="s">
        <v>103</v>
      </c>
      <c r="E21" s="98">
        <v>5</v>
      </c>
      <c r="F21" s="72"/>
      <c r="G21" s="92">
        <v>5</v>
      </c>
      <c r="H21" s="74"/>
      <c r="I21" s="99">
        <v>40</v>
      </c>
      <c r="J21" s="75"/>
      <c r="K21" s="76"/>
      <c r="L21" s="77"/>
      <c r="M21" s="79">
        <v>0</v>
      </c>
      <c r="N21" s="78" t="s">
        <v>25</v>
      </c>
      <c r="O21" s="123">
        <f t="shared" si="0"/>
        <v>0</v>
      </c>
    </row>
    <row r="22" spans="1:15" ht="37.9" customHeight="1">
      <c r="A22" s="80">
        <v>17</v>
      </c>
      <c r="B22" s="71" t="s">
        <v>267</v>
      </c>
      <c r="C22" s="71" t="s">
        <v>104</v>
      </c>
      <c r="D22" s="71" t="s">
        <v>105</v>
      </c>
      <c r="E22" s="98">
        <v>5</v>
      </c>
      <c r="F22" s="72"/>
      <c r="G22" s="92">
        <v>5</v>
      </c>
      <c r="H22" s="74">
        <v>1192</v>
      </c>
      <c r="I22" s="99">
        <v>10</v>
      </c>
      <c r="J22" s="75">
        <f t="shared" si="2"/>
        <v>1192</v>
      </c>
      <c r="K22" s="76">
        <v>247</v>
      </c>
      <c r="L22" s="77">
        <f t="shared" si="1"/>
        <v>294424</v>
      </c>
      <c r="M22" s="79">
        <v>0</v>
      </c>
      <c r="N22" s="78" t="s">
        <v>25</v>
      </c>
      <c r="O22" s="123">
        <f t="shared" si="0"/>
        <v>0</v>
      </c>
    </row>
    <row r="23" spans="1:15" ht="37.9" customHeight="1">
      <c r="A23" s="80">
        <v>18</v>
      </c>
      <c r="B23" s="71" t="s">
        <v>106</v>
      </c>
      <c r="C23" s="71" t="s">
        <v>316</v>
      </c>
      <c r="D23" s="71" t="s">
        <v>107</v>
      </c>
      <c r="E23" s="98">
        <v>12</v>
      </c>
      <c r="F23" s="72"/>
      <c r="G23" s="92">
        <v>12</v>
      </c>
      <c r="H23" s="74">
        <v>1192</v>
      </c>
      <c r="I23" s="99">
        <v>72</v>
      </c>
      <c r="J23" s="75">
        <f t="shared" si="2"/>
        <v>1192</v>
      </c>
      <c r="K23" s="76">
        <v>247</v>
      </c>
      <c r="L23" s="77">
        <f t="shared" si="1"/>
        <v>294424</v>
      </c>
      <c r="M23" s="79">
        <v>0</v>
      </c>
      <c r="N23" s="78" t="s">
        <v>26</v>
      </c>
      <c r="O23" s="123">
        <f t="shared" si="0"/>
        <v>0</v>
      </c>
    </row>
    <row r="24" spans="1:15" ht="37.9" customHeight="1">
      <c r="A24" s="80">
        <v>19</v>
      </c>
      <c r="B24" s="71" t="s">
        <v>160</v>
      </c>
      <c r="C24" s="71" t="s">
        <v>153</v>
      </c>
      <c r="D24" s="71" t="s">
        <v>161</v>
      </c>
      <c r="E24" s="98">
        <v>5</v>
      </c>
      <c r="F24" s="72"/>
      <c r="G24" s="92">
        <v>5</v>
      </c>
      <c r="H24" s="74"/>
      <c r="I24" s="99">
        <v>50</v>
      </c>
      <c r="J24" s="75"/>
      <c r="K24" s="76"/>
      <c r="L24" s="77"/>
      <c r="M24" s="79">
        <v>0</v>
      </c>
      <c r="N24" s="78" t="s">
        <v>25</v>
      </c>
      <c r="O24" s="123">
        <f>SUM(M24*I24)</f>
        <v>0</v>
      </c>
    </row>
    <row r="25" spans="1:15" ht="37.9" customHeight="1">
      <c r="A25" s="80">
        <v>20</v>
      </c>
      <c r="B25" s="71" t="s">
        <v>277</v>
      </c>
      <c r="C25" s="71" t="s">
        <v>27</v>
      </c>
      <c r="D25" s="71" t="s">
        <v>315</v>
      </c>
      <c r="E25" s="98">
        <v>5</v>
      </c>
      <c r="F25" s="72"/>
      <c r="G25" s="92">
        <v>5</v>
      </c>
      <c r="H25" s="74"/>
      <c r="I25" s="99">
        <v>10</v>
      </c>
      <c r="J25" s="75"/>
      <c r="K25" s="76"/>
      <c r="L25" s="77"/>
      <c r="M25" s="79">
        <v>0</v>
      </c>
      <c r="N25" s="78" t="s">
        <v>25</v>
      </c>
      <c r="O25" s="123">
        <f t="shared" si="0"/>
        <v>0</v>
      </c>
    </row>
    <row r="26" spans="1:15" ht="37.9" customHeight="1">
      <c r="A26" s="80">
        <v>21</v>
      </c>
      <c r="B26" s="71" t="s">
        <v>275</v>
      </c>
      <c r="C26" s="71" t="s">
        <v>153</v>
      </c>
      <c r="D26" s="71" t="s">
        <v>161</v>
      </c>
      <c r="E26" s="98">
        <v>5</v>
      </c>
      <c r="F26" s="103"/>
      <c r="G26" s="105">
        <v>5</v>
      </c>
      <c r="H26" s="74"/>
      <c r="I26" s="99">
        <v>60</v>
      </c>
      <c r="J26" s="75"/>
      <c r="K26" s="76"/>
      <c r="L26" s="77"/>
      <c r="M26" s="79">
        <v>0</v>
      </c>
      <c r="N26" s="78" t="s">
        <v>25</v>
      </c>
      <c r="O26" s="123">
        <f t="shared" si="0"/>
        <v>0</v>
      </c>
    </row>
    <row r="27" spans="1:15" ht="37.9" customHeight="1">
      <c r="A27" s="80">
        <v>22</v>
      </c>
      <c r="B27" s="71" t="s">
        <v>198</v>
      </c>
      <c r="C27" s="71" t="s">
        <v>199</v>
      </c>
      <c r="D27" s="71" t="s">
        <v>200</v>
      </c>
      <c r="E27" s="98">
        <v>5</v>
      </c>
      <c r="F27" s="103"/>
      <c r="G27" s="105">
        <v>5</v>
      </c>
      <c r="H27" s="74"/>
      <c r="I27" s="99">
        <v>25</v>
      </c>
      <c r="J27" s="75"/>
      <c r="K27" s="76"/>
      <c r="L27" s="77"/>
      <c r="M27" s="79">
        <v>0</v>
      </c>
      <c r="N27" s="101" t="s">
        <v>25</v>
      </c>
      <c r="O27" s="123">
        <f t="shared" si="0"/>
        <v>0</v>
      </c>
    </row>
    <row r="28" spans="1:15" ht="37.9" customHeight="1">
      <c r="A28" s="80">
        <v>23</v>
      </c>
      <c r="B28" s="71" t="s">
        <v>201</v>
      </c>
      <c r="C28" s="71" t="s">
        <v>202</v>
      </c>
      <c r="D28" s="71" t="s">
        <v>203</v>
      </c>
      <c r="E28" s="98">
        <v>5</v>
      </c>
      <c r="F28" s="103"/>
      <c r="G28" s="105">
        <v>5</v>
      </c>
      <c r="H28" s="74"/>
      <c r="I28" s="99">
        <v>40</v>
      </c>
      <c r="J28" s="75"/>
      <c r="K28" s="76"/>
      <c r="L28" s="77"/>
      <c r="M28" s="79">
        <v>0</v>
      </c>
      <c r="N28" s="101" t="s">
        <v>25</v>
      </c>
      <c r="O28" s="123">
        <f t="shared" si="0"/>
        <v>0</v>
      </c>
    </row>
    <row r="29" spans="1:15" ht="37.9" customHeight="1">
      <c r="A29" s="80">
        <v>24</v>
      </c>
      <c r="B29" s="71" t="s">
        <v>204</v>
      </c>
      <c r="C29" s="71" t="s">
        <v>27</v>
      </c>
      <c r="D29" s="71" t="s">
        <v>205</v>
      </c>
      <c r="E29" s="98">
        <v>5</v>
      </c>
      <c r="F29" s="103"/>
      <c r="G29" s="105">
        <v>5</v>
      </c>
      <c r="H29" s="74"/>
      <c r="I29" s="99">
        <v>60</v>
      </c>
      <c r="J29" s="75"/>
      <c r="K29" s="76"/>
      <c r="L29" s="77"/>
      <c r="M29" s="79">
        <v>0</v>
      </c>
      <c r="N29" s="101" t="s">
        <v>25</v>
      </c>
      <c r="O29" s="123">
        <f t="shared" si="0"/>
        <v>0</v>
      </c>
    </row>
    <row r="30" spans="1:15" ht="37.9" customHeight="1">
      <c r="A30" s="80">
        <v>25</v>
      </c>
      <c r="B30" s="71" t="s">
        <v>206</v>
      </c>
      <c r="C30" s="71" t="s">
        <v>202</v>
      </c>
      <c r="D30" s="71" t="s">
        <v>207</v>
      </c>
      <c r="E30" s="98">
        <v>5</v>
      </c>
      <c r="F30" s="103"/>
      <c r="G30" s="105">
        <v>5</v>
      </c>
      <c r="H30" s="74"/>
      <c r="I30" s="99">
        <v>140</v>
      </c>
      <c r="J30" s="75"/>
      <c r="K30" s="76"/>
      <c r="L30" s="77"/>
      <c r="M30" s="79">
        <v>0</v>
      </c>
      <c r="N30" s="101" t="s">
        <v>25</v>
      </c>
      <c r="O30" s="123">
        <f t="shared" si="0"/>
        <v>0</v>
      </c>
    </row>
    <row r="31" spans="1:15" ht="37.9" customHeight="1">
      <c r="A31" s="80">
        <v>26</v>
      </c>
      <c r="B31" s="71" t="s">
        <v>208</v>
      </c>
      <c r="C31" s="71" t="s">
        <v>32</v>
      </c>
      <c r="D31" s="71" t="s">
        <v>209</v>
      </c>
      <c r="E31" s="98">
        <v>5</v>
      </c>
      <c r="F31" s="103"/>
      <c r="G31" s="105">
        <v>5</v>
      </c>
      <c r="H31" s="74"/>
      <c r="I31" s="99">
        <v>30</v>
      </c>
      <c r="J31" s="75"/>
      <c r="K31" s="76"/>
      <c r="L31" s="77"/>
      <c r="M31" s="79">
        <v>0</v>
      </c>
      <c r="N31" s="101" t="s">
        <v>25</v>
      </c>
      <c r="O31" s="123">
        <f t="shared" si="0"/>
        <v>0</v>
      </c>
    </row>
    <row r="32" spans="1:15" ht="37.9" customHeight="1">
      <c r="A32" s="80">
        <v>27</v>
      </c>
      <c r="B32" s="71" t="s">
        <v>210</v>
      </c>
      <c r="C32" s="71" t="s">
        <v>27</v>
      </c>
      <c r="D32" s="71" t="s">
        <v>211</v>
      </c>
      <c r="E32" s="98">
        <v>20</v>
      </c>
      <c r="F32" s="103"/>
      <c r="G32" s="105">
        <v>20</v>
      </c>
      <c r="H32" s="74"/>
      <c r="I32" s="99">
        <v>15</v>
      </c>
      <c r="J32" s="75"/>
      <c r="K32" s="76"/>
      <c r="L32" s="77"/>
      <c r="M32" s="79">
        <v>0</v>
      </c>
      <c r="N32" s="101" t="s">
        <v>25</v>
      </c>
      <c r="O32" s="123">
        <f t="shared" si="0"/>
        <v>0</v>
      </c>
    </row>
    <row r="33" spans="1:15" ht="37.9" customHeight="1">
      <c r="A33" s="80">
        <v>28</v>
      </c>
      <c r="B33" s="71" t="s">
        <v>221</v>
      </c>
      <c r="C33" s="71" t="s">
        <v>27</v>
      </c>
      <c r="D33" s="71" t="s">
        <v>200</v>
      </c>
      <c r="E33" s="98">
        <v>1</v>
      </c>
      <c r="F33" s="72"/>
      <c r="G33" s="92">
        <v>1</v>
      </c>
      <c r="H33" s="74"/>
      <c r="I33" s="99">
        <v>20</v>
      </c>
      <c r="J33" s="75"/>
      <c r="K33" s="76"/>
      <c r="L33" s="77"/>
      <c r="M33" s="79">
        <v>0</v>
      </c>
      <c r="N33" s="101" t="s">
        <v>25</v>
      </c>
      <c r="O33" s="123">
        <f t="shared" si="0"/>
        <v>0</v>
      </c>
    </row>
    <row r="34" spans="1:15" ht="37.9" customHeight="1">
      <c r="A34" s="80">
        <v>29</v>
      </c>
      <c r="B34" s="71" t="s">
        <v>222</v>
      </c>
      <c r="C34" s="71" t="s">
        <v>27</v>
      </c>
      <c r="D34" s="71" t="s">
        <v>223</v>
      </c>
      <c r="E34" s="98">
        <v>5</v>
      </c>
      <c r="F34" s="72"/>
      <c r="G34" s="92">
        <v>5</v>
      </c>
      <c r="H34" s="74"/>
      <c r="I34" s="99">
        <v>60</v>
      </c>
      <c r="J34" s="75"/>
      <c r="K34" s="76"/>
      <c r="L34" s="77"/>
      <c r="M34" s="79">
        <v>0</v>
      </c>
      <c r="N34" s="101" t="s">
        <v>25</v>
      </c>
      <c r="O34" s="123">
        <f t="shared" si="0"/>
        <v>0</v>
      </c>
    </row>
    <row r="35" spans="1:15" ht="37.9" customHeight="1">
      <c r="A35" s="80">
        <v>30</v>
      </c>
      <c r="B35" s="124" t="s">
        <v>234</v>
      </c>
      <c r="C35" s="71" t="s">
        <v>202</v>
      </c>
      <c r="D35" s="125" t="s">
        <v>205</v>
      </c>
      <c r="E35" s="98">
        <v>5</v>
      </c>
      <c r="F35" s="72"/>
      <c r="G35" s="92">
        <v>5</v>
      </c>
      <c r="H35" s="74"/>
      <c r="I35" s="99">
        <v>40</v>
      </c>
      <c r="J35" s="75"/>
      <c r="K35" s="76"/>
      <c r="L35" s="77"/>
      <c r="M35" s="79">
        <v>0</v>
      </c>
      <c r="N35" s="101" t="s">
        <v>25</v>
      </c>
      <c r="O35" s="123">
        <f t="shared" si="0"/>
        <v>0</v>
      </c>
    </row>
    <row r="36" spans="1:15" ht="37.9" customHeight="1">
      <c r="A36" s="80">
        <v>31</v>
      </c>
      <c r="B36" s="71" t="s">
        <v>247</v>
      </c>
      <c r="C36" s="71" t="s">
        <v>202</v>
      </c>
      <c r="D36" s="71" t="s">
        <v>223</v>
      </c>
      <c r="E36" s="98">
        <v>5</v>
      </c>
      <c r="F36" s="72"/>
      <c r="G36" s="92">
        <v>5</v>
      </c>
      <c r="H36" s="74"/>
      <c r="I36" s="99">
        <v>40</v>
      </c>
      <c r="J36" s="75"/>
      <c r="K36" s="76"/>
      <c r="L36" s="77"/>
      <c r="M36" s="79">
        <v>0</v>
      </c>
      <c r="N36" s="101" t="s">
        <v>25</v>
      </c>
      <c r="O36" s="123">
        <f t="shared" si="0"/>
        <v>0</v>
      </c>
    </row>
    <row r="37" spans="1:15" ht="37.9" customHeight="1">
      <c r="A37" s="80">
        <v>32</v>
      </c>
      <c r="B37" s="71" t="s">
        <v>248</v>
      </c>
      <c r="C37" s="150" t="s">
        <v>187</v>
      </c>
      <c r="D37" s="71" t="s">
        <v>249</v>
      </c>
      <c r="E37" s="98">
        <v>5</v>
      </c>
      <c r="F37" s="72"/>
      <c r="G37" s="92">
        <v>5</v>
      </c>
      <c r="H37" s="74"/>
      <c r="I37" s="99">
        <v>25</v>
      </c>
      <c r="J37" s="75"/>
      <c r="K37" s="76"/>
      <c r="L37" s="77"/>
      <c r="M37" s="79">
        <v>0</v>
      </c>
      <c r="N37" s="101" t="s">
        <v>26</v>
      </c>
      <c r="O37" s="123">
        <f aca="true" t="shared" si="3" ref="O37:O42">SUM(M37*I37)</f>
        <v>0</v>
      </c>
    </row>
    <row r="38" spans="1:15" ht="37.9" customHeight="1">
      <c r="A38" s="80">
        <v>33</v>
      </c>
      <c r="B38" s="71" t="s">
        <v>259</v>
      </c>
      <c r="C38" s="150" t="s">
        <v>187</v>
      </c>
      <c r="D38" s="71" t="s">
        <v>260</v>
      </c>
      <c r="E38" s="98">
        <v>1</v>
      </c>
      <c r="F38" s="72"/>
      <c r="G38" s="92">
        <v>1</v>
      </c>
      <c r="H38" s="74"/>
      <c r="I38" s="99">
        <v>20</v>
      </c>
      <c r="J38" s="75"/>
      <c r="K38" s="76"/>
      <c r="L38" s="77"/>
      <c r="M38" s="79">
        <v>0</v>
      </c>
      <c r="N38" s="101" t="s">
        <v>26</v>
      </c>
      <c r="O38" s="123">
        <f t="shared" si="3"/>
        <v>0</v>
      </c>
    </row>
    <row r="39" spans="1:15" ht="37.9" customHeight="1">
      <c r="A39" s="80">
        <v>34</v>
      </c>
      <c r="B39" s="71" t="s">
        <v>261</v>
      </c>
      <c r="C39" s="71" t="s">
        <v>202</v>
      </c>
      <c r="D39" s="71" t="s">
        <v>262</v>
      </c>
      <c r="E39" s="98">
        <v>5</v>
      </c>
      <c r="F39" s="72"/>
      <c r="G39" s="92">
        <v>5</v>
      </c>
      <c r="H39" s="74"/>
      <c r="I39" s="99">
        <v>40</v>
      </c>
      <c r="J39" s="75"/>
      <c r="K39" s="76"/>
      <c r="L39" s="77"/>
      <c r="M39" s="79">
        <v>0</v>
      </c>
      <c r="N39" s="101" t="s">
        <v>25</v>
      </c>
      <c r="O39" s="123">
        <f t="shared" si="3"/>
        <v>0</v>
      </c>
    </row>
    <row r="40" spans="1:15" ht="37.9" customHeight="1">
      <c r="A40" s="80">
        <v>35</v>
      </c>
      <c r="B40" s="71" t="s">
        <v>263</v>
      </c>
      <c r="C40" s="71" t="s">
        <v>27</v>
      </c>
      <c r="D40" s="71" t="s">
        <v>264</v>
      </c>
      <c r="E40" s="98">
        <v>5</v>
      </c>
      <c r="F40" s="72"/>
      <c r="G40" s="92">
        <v>5</v>
      </c>
      <c r="H40" s="74"/>
      <c r="I40" s="99">
        <v>30</v>
      </c>
      <c r="J40" s="75"/>
      <c r="K40" s="76"/>
      <c r="L40" s="77"/>
      <c r="M40" s="79">
        <v>0</v>
      </c>
      <c r="N40" s="101" t="s">
        <v>25</v>
      </c>
      <c r="O40" s="123">
        <f t="shared" si="3"/>
        <v>0</v>
      </c>
    </row>
    <row r="41" spans="1:15" ht="37.9" customHeight="1">
      <c r="A41" s="80">
        <v>36</v>
      </c>
      <c r="B41" s="71" t="s">
        <v>265</v>
      </c>
      <c r="C41" s="71" t="s">
        <v>202</v>
      </c>
      <c r="D41" s="71" t="s">
        <v>266</v>
      </c>
      <c r="E41" s="98">
        <v>5</v>
      </c>
      <c r="F41" s="72"/>
      <c r="G41" s="92">
        <v>5</v>
      </c>
      <c r="H41" s="74"/>
      <c r="I41" s="99">
        <v>40</v>
      </c>
      <c r="J41" s="75"/>
      <c r="K41" s="76"/>
      <c r="L41" s="77"/>
      <c r="M41" s="79">
        <v>0</v>
      </c>
      <c r="N41" s="101" t="s">
        <v>25</v>
      </c>
      <c r="O41" s="123">
        <f t="shared" si="3"/>
        <v>0</v>
      </c>
    </row>
    <row r="42" spans="1:15" ht="37.9" customHeight="1">
      <c r="A42" s="80">
        <v>37</v>
      </c>
      <c r="B42" s="71" t="s">
        <v>282</v>
      </c>
      <c r="C42" s="71" t="s">
        <v>202</v>
      </c>
      <c r="D42" s="71" t="s">
        <v>283</v>
      </c>
      <c r="E42" s="98">
        <v>5</v>
      </c>
      <c r="F42" s="72"/>
      <c r="G42" s="92">
        <v>5</v>
      </c>
      <c r="H42" s="74"/>
      <c r="I42" s="99">
        <v>20</v>
      </c>
      <c r="J42" s="75"/>
      <c r="K42" s="76"/>
      <c r="L42" s="77"/>
      <c r="M42" s="79">
        <v>0</v>
      </c>
      <c r="N42" s="101" t="s">
        <v>25</v>
      </c>
      <c r="O42" s="123">
        <f t="shared" si="3"/>
        <v>0</v>
      </c>
    </row>
    <row r="43" spans="1:15" ht="37.9" customHeight="1" thickBot="1">
      <c r="A43" s="81"/>
      <c r="B43" s="166" t="s">
        <v>33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21">
        <f>SUM(O6:O42)</f>
        <v>0</v>
      </c>
    </row>
    <row r="44" spans="1:15" ht="37.9" customHeight="1" thickBot="1">
      <c r="A44" s="81"/>
      <c r="B44" s="166" t="s">
        <v>303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21"/>
    </row>
    <row r="45" ht="12.75">
      <c r="B45" s="56"/>
    </row>
  </sheetData>
  <sheetProtection selectLockedCells="1" selectUnlockedCells="1"/>
  <autoFilter ref="B1:B45"/>
  <mergeCells count="5">
    <mergeCell ref="M5:N5"/>
    <mergeCell ref="A2:O3"/>
    <mergeCell ref="B43:N43"/>
    <mergeCell ref="B44:N44"/>
    <mergeCell ref="I5:J5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O42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6.57421875" style="1" customWidth="1"/>
    <col min="2" max="2" width="59.28125" style="1" customWidth="1"/>
    <col min="3" max="3" width="28.7109375" style="1" customWidth="1"/>
    <col min="4" max="4" width="52.57421875" style="1" customWidth="1"/>
    <col min="5" max="5" width="19.42187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3.28125" style="117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spans="1:15" ht="15.75" thickBot="1">
      <c r="A1" s="153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69.75" customHeight="1">
      <c r="A4" s="55" t="s">
        <v>12</v>
      </c>
      <c r="B4" s="3" t="s">
        <v>13</v>
      </c>
      <c r="C4" s="55" t="s">
        <v>14</v>
      </c>
      <c r="D4" s="55" t="s">
        <v>15</v>
      </c>
      <c r="E4" s="3" t="s">
        <v>16</v>
      </c>
      <c r="F4" s="4" t="s">
        <v>17</v>
      </c>
      <c r="G4" s="4" t="s">
        <v>18</v>
      </c>
      <c r="H4" s="5" t="s">
        <v>19</v>
      </c>
      <c r="I4" s="3" t="s">
        <v>35</v>
      </c>
      <c r="J4" s="6" t="s">
        <v>36</v>
      </c>
      <c r="K4" s="7" t="s">
        <v>22</v>
      </c>
      <c r="L4" s="8" t="s">
        <v>23</v>
      </c>
      <c r="M4" s="171" t="s">
        <v>30</v>
      </c>
      <c r="N4" s="171"/>
      <c r="O4" s="9" t="s">
        <v>24</v>
      </c>
    </row>
    <row r="5" spans="1:15" ht="34.9" customHeight="1">
      <c r="A5" s="58">
        <v>1</v>
      </c>
      <c r="B5" s="11" t="s">
        <v>278</v>
      </c>
      <c r="C5" s="57" t="s">
        <v>32</v>
      </c>
      <c r="D5" s="11" t="s">
        <v>37</v>
      </c>
      <c r="E5" s="12">
        <v>1</v>
      </c>
      <c r="F5" s="64"/>
      <c r="G5" s="4">
        <v>1</v>
      </c>
      <c r="H5" s="5"/>
      <c r="I5" s="14">
        <v>10</v>
      </c>
      <c r="J5" s="6"/>
      <c r="K5" s="7"/>
      <c r="L5" s="8"/>
      <c r="M5" s="118">
        <v>0</v>
      </c>
      <c r="N5" s="17" t="s">
        <v>25</v>
      </c>
      <c r="O5" s="18">
        <f>SUM(M5*I5)</f>
        <v>0</v>
      </c>
    </row>
    <row r="6" spans="1:15" ht="34.9" customHeight="1">
      <c r="A6" s="58">
        <v>2</v>
      </c>
      <c r="B6" s="11" t="s">
        <v>239</v>
      </c>
      <c r="C6" s="57" t="s">
        <v>32</v>
      </c>
      <c r="D6" s="11" t="s">
        <v>240</v>
      </c>
      <c r="E6" s="12">
        <v>1</v>
      </c>
      <c r="F6" s="64"/>
      <c r="G6" s="4">
        <v>1</v>
      </c>
      <c r="H6" s="13"/>
      <c r="I6" s="14">
        <v>20</v>
      </c>
      <c r="J6" s="14"/>
      <c r="K6" s="15"/>
      <c r="L6" s="16"/>
      <c r="M6" s="118">
        <v>0</v>
      </c>
      <c r="N6" s="17" t="s">
        <v>25</v>
      </c>
      <c r="O6" s="18">
        <f aca="true" t="shared" si="0" ref="O6:O17">SUM(M6*I6)</f>
        <v>0</v>
      </c>
    </row>
    <row r="7" spans="1:15" ht="34.9" customHeight="1">
      <c r="A7" s="58">
        <v>3</v>
      </c>
      <c r="B7" s="11" t="s">
        <v>109</v>
      </c>
      <c r="C7" s="57" t="s">
        <v>108</v>
      </c>
      <c r="D7" s="11" t="s">
        <v>110</v>
      </c>
      <c r="E7" s="12">
        <v>1</v>
      </c>
      <c r="F7" s="64"/>
      <c r="G7" s="4">
        <v>1</v>
      </c>
      <c r="H7" s="13"/>
      <c r="I7" s="14">
        <v>5</v>
      </c>
      <c r="J7" s="14"/>
      <c r="K7" s="15"/>
      <c r="L7" s="16"/>
      <c r="M7" s="118">
        <v>0</v>
      </c>
      <c r="N7" s="17" t="s">
        <v>25</v>
      </c>
      <c r="O7" s="18">
        <f t="shared" si="0"/>
        <v>0</v>
      </c>
    </row>
    <row r="8" spans="1:15" ht="34.9" customHeight="1">
      <c r="A8" s="58">
        <v>4</v>
      </c>
      <c r="B8" s="11" t="s">
        <v>181</v>
      </c>
      <c r="C8" s="57" t="s">
        <v>32</v>
      </c>
      <c r="D8" s="11" t="s">
        <v>182</v>
      </c>
      <c r="E8" s="12">
        <v>1</v>
      </c>
      <c r="F8" s="64"/>
      <c r="G8" s="4">
        <v>1</v>
      </c>
      <c r="H8" s="13"/>
      <c r="I8" s="14">
        <v>50</v>
      </c>
      <c r="J8" s="14"/>
      <c r="K8" s="15"/>
      <c r="L8" s="16"/>
      <c r="M8" s="118">
        <v>0</v>
      </c>
      <c r="N8" s="17" t="s">
        <v>25</v>
      </c>
      <c r="O8" s="18">
        <f t="shared" si="0"/>
        <v>0</v>
      </c>
    </row>
    <row r="9" spans="1:15" ht="34.9" customHeight="1">
      <c r="A9" s="58">
        <v>5</v>
      </c>
      <c r="B9" s="11" t="s">
        <v>111</v>
      </c>
      <c r="C9" s="57" t="s">
        <v>112</v>
      </c>
      <c r="D9" s="11" t="s">
        <v>113</v>
      </c>
      <c r="E9" s="12">
        <v>1</v>
      </c>
      <c r="F9" s="64"/>
      <c r="G9" s="4">
        <v>1</v>
      </c>
      <c r="H9" s="13"/>
      <c r="I9" s="14">
        <v>60</v>
      </c>
      <c r="J9" s="14"/>
      <c r="K9" s="15"/>
      <c r="L9" s="16"/>
      <c r="M9" s="118">
        <v>0</v>
      </c>
      <c r="N9" s="17" t="s">
        <v>25</v>
      </c>
      <c r="O9" s="18">
        <f t="shared" si="0"/>
        <v>0</v>
      </c>
    </row>
    <row r="10" spans="1:15" ht="36.75" customHeight="1">
      <c r="A10" s="58">
        <v>6</v>
      </c>
      <c r="B10" s="11" t="s">
        <v>128</v>
      </c>
      <c r="C10" s="57" t="s">
        <v>129</v>
      </c>
      <c r="D10" s="11" t="s">
        <v>130</v>
      </c>
      <c r="E10" s="12">
        <v>20</v>
      </c>
      <c r="F10" s="64"/>
      <c r="G10" s="19">
        <v>20</v>
      </c>
      <c r="H10" s="20"/>
      <c r="I10" s="14">
        <v>300</v>
      </c>
      <c r="J10" s="21"/>
      <c r="K10" s="22"/>
      <c r="L10" s="23"/>
      <c r="M10" s="119">
        <v>0</v>
      </c>
      <c r="N10" s="17" t="s">
        <v>26</v>
      </c>
      <c r="O10" s="18">
        <f t="shared" si="0"/>
        <v>0</v>
      </c>
    </row>
    <row r="11" spans="1:15" ht="34.9" customHeight="1">
      <c r="A11" s="58">
        <v>7</v>
      </c>
      <c r="B11" s="11" t="s">
        <v>131</v>
      </c>
      <c r="C11" s="57" t="s">
        <v>132</v>
      </c>
      <c r="D11" s="11" t="s">
        <v>133</v>
      </c>
      <c r="E11" s="12">
        <v>20</v>
      </c>
      <c r="F11" s="64"/>
      <c r="G11" s="19">
        <v>20</v>
      </c>
      <c r="H11" s="20"/>
      <c r="I11" s="14">
        <v>60</v>
      </c>
      <c r="J11" s="21"/>
      <c r="K11" s="22"/>
      <c r="L11" s="23"/>
      <c r="M11" s="119">
        <v>0</v>
      </c>
      <c r="N11" s="17" t="s">
        <v>26</v>
      </c>
      <c r="O11" s="18">
        <f t="shared" si="0"/>
        <v>0</v>
      </c>
    </row>
    <row r="12" spans="1:15" ht="34.9" customHeight="1">
      <c r="A12" s="58">
        <v>8</v>
      </c>
      <c r="B12" s="11" t="s">
        <v>134</v>
      </c>
      <c r="C12" s="57" t="s">
        <v>132</v>
      </c>
      <c r="D12" s="11" t="s">
        <v>135</v>
      </c>
      <c r="E12" s="12">
        <v>20</v>
      </c>
      <c r="F12" s="64"/>
      <c r="G12" s="19">
        <v>20</v>
      </c>
      <c r="H12" s="20"/>
      <c r="I12" s="14">
        <v>60</v>
      </c>
      <c r="J12" s="21"/>
      <c r="K12" s="22"/>
      <c r="L12" s="23"/>
      <c r="M12" s="119">
        <v>0</v>
      </c>
      <c r="N12" s="17" t="s">
        <v>26</v>
      </c>
      <c r="O12" s="18">
        <f t="shared" si="0"/>
        <v>0</v>
      </c>
    </row>
    <row r="13" spans="1:15" ht="34.9" customHeight="1">
      <c r="A13" s="58">
        <v>9</v>
      </c>
      <c r="B13" s="11" t="s">
        <v>308</v>
      </c>
      <c r="C13" s="57" t="s">
        <v>172</v>
      </c>
      <c r="D13" s="11" t="s">
        <v>110</v>
      </c>
      <c r="E13" s="12">
        <v>0.5</v>
      </c>
      <c r="F13" s="64"/>
      <c r="G13" s="19">
        <v>0.5</v>
      </c>
      <c r="H13" s="20"/>
      <c r="I13" s="14">
        <v>10</v>
      </c>
      <c r="J13" s="21"/>
      <c r="K13" s="22"/>
      <c r="L13" s="23"/>
      <c r="M13" s="119">
        <v>0</v>
      </c>
      <c r="N13" s="17" t="s">
        <v>26</v>
      </c>
      <c r="O13" s="18">
        <f t="shared" si="0"/>
        <v>0</v>
      </c>
    </row>
    <row r="14" spans="1:15" ht="34.9" customHeight="1">
      <c r="A14" s="58">
        <v>10</v>
      </c>
      <c r="B14" s="11" t="s">
        <v>307</v>
      </c>
      <c r="C14" s="57" t="s">
        <v>224</v>
      </c>
      <c r="D14" s="11" t="s">
        <v>225</v>
      </c>
      <c r="E14" s="12">
        <v>1</v>
      </c>
      <c r="F14" s="64"/>
      <c r="G14" s="19">
        <v>1</v>
      </c>
      <c r="H14" s="20"/>
      <c r="I14" s="14">
        <v>30</v>
      </c>
      <c r="J14" s="21"/>
      <c r="K14" s="22"/>
      <c r="L14" s="23"/>
      <c r="M14" s="119">
        <v>0</v>
      </c>
      <c r="N14" s="24" t="s">
        <v>25</v>
      </c>
      <c r="O14" s="18">
        <f t="shared" si="0"/>
        <v>0</v>
      </c>
    </row>
    <row r="15" spans="1:15" ht="35.1" customHeight="1">
      <c r="A15" s="58">
        <v>11</v>
      </c>
      <c r="B15" s="106" t="s">
        <v>183</v>
      </c>
      <c r="C15" s="107" t="s">
        <v>184</v>
      </c>
      <c r="D15" s="106" t="s">
        <v>185</v>
      </c>
      <c r="E15" s="108">
        <v>1</v>
      </c>
      <c r="F15" s="116"/>
      <c r="G15" s="109">
        <v>1</v>
      </c>
      <c r="H15" s="110"/>
      <c r="I15" s="111">
        <v>40</v>
      </c>
      <c r="J15" s="111"/>
      <c r="K15" s="112"/>
      <c r="L15" s="113"/>
      <c r="M15" s="120">
        <v>0</v>
      </c>
      <c r="N15" s="114" t="s">
        <v>25</v>
      </c>
      <c r="O15" s="115">
        <f t="shared" si="0"/>
        <v>0</v>
      </c>
    </row>
    <row r="16" spans="1:15" ht="35.1" customHeight="1">
      <c r="A16" s="58">
        <v>12</v>
      </c>
      <c r="B16" s="137" t="s">
        <v>193</v>
      </c>
      <c r="C16" s="138" t="s">
        <v>27</v>
      </c>
      <c r="D16" s="137" t="s">
        <v>194</v>
      </c>
      <c r="E16" s="139">
        <v>1</v>
      </c>
      <c r="F16" s="140"/>
      <c r="G16" s="141">
        <v>1</v>
      </c>
      <c r="H16" s="142"/>
      <c r="I16" s="143">
        <v>10</v>
      </c>
      <c r="J16" s="143"/>
      <c r="K16" s="144"/>
      <c r="L16" s="145"/>
      <c r="M16" s="146">
        <v>0</v>
      </c>
      <c r="N16" s="147" t="s">
        <v>25</v>
      </c>
      <c r="O16" s="148">
        <f t="shared" si="0"/>
        <v>0</v>
      </c>
    </row>
    <row r="17" spans="1:15" ht="35.1" customHeight="1" thickBot="1">
      <c r="A17" s="58">
        <v>13</v>
      </c>
      <c r="B17" s="106" t="s">
        <v>250</v>
      </c>
      <c r="C17" s="57" t="s">
        <v>32</v>
      </c>
      <c r="D17" s="106" t="s">
        <v>251</v>
      </c>
      <c r="E17" s="108">
        <v>1</v>
      </c>
      <c r="F17" s="116"/>
      <c r="G17" s="109">
        <v>1</v>
      </c>
      <c r="H17" s="110"/>
      <c r="I17" s="111">
        <v>10</v>
      </c>
      <c r="J17" s="111"/>
      <c r="K17" s="112"/>
      <c r="L17" s="113"/>
      <c r="M17" s="120">
        <v>0</v>
      </c>
      <c r="N17" s="147" t="s">
        <v>25</v>
      </c>
      <c r="O17" s="115">
        <f t="shared" si="0"/>
        <v>0</v>
      </c>
    </row>
    <row r="18" spans="1:15" ht="63.6" customHeight="1" thickBot="1">
      <c r="A18" s="60"/>
      <c r="B18" s="172" t="s">
        <v>38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59">
        <f>SUM(O5:O17)</f>
        <v>0</v>
      </c>
    </row>
    <row r="19" spans="1:15" ht="31.5" customHeight="1" thickBot="1">
      <c r="A19" s="60"/>
      <c r="B19" s="166" t="s">
        <v>303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59"/>
    </row>
    <row r="20" ht="15.75" thickBot="1"/>
    <row r="21" spans="1:15" ht="15.75" customHeight="1">
      <c r="A21" s="160" t="s">
        <v>39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/>
    </row>
    <row r="22" spans="1:15" ht="15" customHeight="1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</row>
    <row r="23" spans="1:15" ht="15" customHeight="1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/>
      <c r="I23" s="2" t="s">
        <v>8</v>
      </c>
      <c r="J23" s="2"/>
      <c r="K23" s="2"/>
      <c r="L23" s="2"/>
      <c r="M23" s="2" t="s">
        <v>9</v>
      </c>
      <c r="N23" s="2" t="s">
        <v>10</v>
      </c>
      <c r="O23" s="2" t="s">
        <v>11</v>
      </c>
    </row>
    <row r="24" spans="1:15" ht="84" customHeight="1">
      <c r="A24" s="63" t="s">
        <v>12</v>
      </c>
      <c r="B24" s="3" t="s">
        <v>13</v>
      </c>
      <c r="C24" s="65" t="s">
        <v>14</v>
      </c>
      <c r="D24" s="65" t="s">
        <v>15</v>
      </c>
      <c r="E24" s="3" t="s">
        <v>16</v>
      </c>
      <c r="F24" s="4" t="s">
        <v>17</v>
      </c>
      <c r="G24" s="4" t="s">
        <v>18</v>
      </c>
      <c r="H24" s="5" t="s">
        <v>19</v>
      </c>
      <c r="I24" s="3" t="s">
        <v>35</v>
      </c>
      <c r="J24" s="6" t="s">
        <v>36</v>
      </c>
      <c r="K24" s="7" t="s">
        <v>22</v>
      </c>
      <c r="L24" s="8" t="s">
        <v>23</v>
      </c>
      <c r="M24" s="181" t="s">
        <v>30</v>
      </c>
      <c r="N24" s="182"/>
      <c r="O24" s="9" t="s">
        <v>24</v>
      </c>
    </row>
    <row r="25" spans="1:15" ht="34.9" customHeight="1">
      <c r="A25" s="58">
        <v>1</v>
      </c>
      <c r="B25" s="11" t="s">
        <v>311</v>
      </c>
      <c r="C25" s="57" t="s">
        <v>310</v>
      </c>
      <c r="D25" s="11" t="s">
        <v>309</v>
      </c>
      <c r="E25" s="12">
        <v>1</v>
      </c>
      <c r="F25" s="64"/>
      <c r="G25" s="14">
        <v>1</v>
      </c>
      <c r="H25" s="5"/>
      <c r="I25" s="14">
        <v>40</v>
      </c>
      <c r="J25" s="6"/>
      <c r="K25" s="7"/>
      <c r="L25" s="8"/>
      <c r="M25" s="118">
        <v>0</v>
      </c>
      <c r="N25" s="17" t="s">
        <v>25</v>
      </c>
      <c r="O25" s="18">
        <f>SUM(M25*I25)</f>
        <v>0</v>
      </c>
    </row>
    <row r="26" spans="1:15" ht="34.9" customHeight="1">
      <c r="A26" s="10">
        <v>2</v>
      </c>
      <c r="B26" s="11" t="s">
        <v>40</v>
      </c>
      <c r="C26" s="57" t="s">
        <v>32</v>
      </c>
      <c r="D26" s="11" t="s">
        <v>114</v>
      </c>
      <c r="E26" s="12">
        <v>5</v>
      </c>
      <c r="F26" s="64"/>
      <c r="G26" s="14">
        <v>5</v>
      </c>
      <c r="H26" s="13"/>
      <c r="I26" s="14">
        <v>200</v>
      </c>
      <c r="J26" s="14">
        <v>360</v>
      </c>
      <c r="K26" s="15">
        <v>510</v>
      </c>
      <c r="L26" s="16">
        <f>J26*K26</f>
        <v>183600</v>
      </c>
      <c r="M26" s="118">
        <v>0</v>
      </c>
      <c r="N26" s="17" t="s">
        <v>25</v>
      </c>
      <c r="O26" s="18">
        <f aca="true" t="shared" si="1" ref="O26:O38">SUM(M26*I26)</f>
        <v>0</v>
      </c>
    </row>
    <row r="27" spans="1:15" ht="34.9" customHeight="1">
      <c r="A27" s="58">
        <v>3</v>
      </c>
      <c r="B27" s="11" t="s">
        <v>115</v>
      </c>
      <c r="C27" s="57" t="s">
        <v>116</v>
      </c>
      <c r="D27" s="11" t="s">
        <v>117</v>
      </c>
      <c r="E27" s="12">
        <v>10</v>
      </c>
      <c r="F27" s="64"/>
      <c r="G27" s="14">
        <v>10</v>
      </c>
      <c r="H27" s="13"/>
      <c r="I27" s="14">
        <v>300</v>
      </c>
      <c r="J27" s="14"/>
      <c r="K27" s="15"/>
      <c r="L27" s="16"/>
      <c r="M27" s="118">
        <v>0</v>
      </c>
      <c r="N27" s="17" t="s">
        <v>25</v>
      </c>
      <c r="O27" s="18">
        <f t="shared" si="1"/>
        <v>0</v>
      </c>
    </row>
    <row r="28" spans="1:15" ht="34.9" customHeight="1">
      <c r="A28" s="10">
        <v>4</v>
      </c>
      <c r="B28" s="11" t="s">
        <v>136</v>
      </c>
      <c r="C28" s="57" t="s">
        <v>137</v>
      </c>
      <c r="D28" s="11" t="s">
        <v>138</v>
      </c>
      <c r="E28" s="66">
        <v>5</v>
      </c>
      <c r="F28" s="64"/>
      <c r="G28" s="14">
        <v>5</v>
      </c>
      <c r="H28" s="13"/>
      <c r="I28" s="14">
        <v>180</v>
      </c>
      <c r="J28" s="14"/>
      <c r="K28" s="15"/>
      <c r="L28" s="16"/>
      <c r="M28" s="118">
        <v>0</v>
      </c>
      <c r="N28" s="17" t="s">
        <v>25</v>
      </c>
      <c r="O28" s="18">
        <f t="shared" si="1"/>
        <v>0</v>
      </c>
    </row>
    <row r="29" spans="1:15" ht="34.9" customHeight="1">
      <c r="A29" s="58">
        <v>5</v>
      </c>
      <c r="B29" s="11" t="s">
        <v>118</v>
      </c>
      <c r="C29" s="57" t="s">
        <v>119</v>
      </c>
      <c r="D29" s="11" t="s">
        <v>120</v>
      </c>
      <c r="E29" s="12">
        <v>5</v>
      </c>
      <c r="F29" s="64"/>
      <c r="G29" s="14">
        <v>5</v>
      </c>
      <c r="H29" s="13"/>
      <c r="I29" s="14">
        <v>60</v>
      </c>
      <c r="J29" s="14"/>
      <c r="K29" s="15"/>
      <c r="L29" s="16"/>
      <c r="M29" s="118">
        <v>0</v>
      </c>
      <c r="N29" s="17" t="s">
        <v>25</v>
      </c>
      <c r="O29" s="18">
        <f t="shared" si="1"/>
        <v>0</v>
      </c>
    </row>
    <row r="30" spans="1:15" ht="34.9" customHeight="1">
      <c r="A30" s="10">
        <v>6</v>
      </c>
      <c r="B30" s="11" t="s">
        <v>186</v>
      </c>
      <c r="C30" s="57" t="s">
        <v>187</v>
      </c>
      <c r="D30" s="11" t="s">
        <v>188</v>
      </c>
      <c r="E30" s="12">
        <v>3</v>
      </c>
      <c r="F30" s="64"/>
      <c r="G30" s="14">
        <v>3</v>
      </c>
      <c r="H30" s="13"/>
      <c r="I30" s="14">
        <v>20</v>
      </c>
      <c r="J30" s="14"/>
      <c r="K30" s="15"/>
      <c r="L30" s="16"/>
      <c r="M30" s="118">
        <v>0</v>
      </c>
      <c r="N30" s="17" t="s">
        <v>25</v>
      </c>
      <c r="O30" s="18">
        <f t="shared" si="1"/>
        <v>0</v>
      </c>
    </row>
    <row r="31" spans="1:15" ht="34.9" customHeight="1">
      <c r="A31" s="58">
        <v>7</v>
      </c>
      <c r="B31" s="11" t="s">
        <v>189</v>
      </c>
      <c r="C31" s="57" t="s">
        <v>190</v>
      </c>
      <c r="D31" s="11" t="s">
        <v>188</v>
      </c>
      <c r="E31" s="12">
        <v>5</v>
      </c>
      <c r="F31" s="64"/>
      <c r="G31" s="14">
        <v>5</v>
      </c>
      <c r="H31" s="13"/>
      <c r="I31" s="14">
        <v>40</v>
      </c>
      <c r="J31" s="14"/>
      <c r="K31" s="15"/>
      <c r="L31" s="16"/>
      <c r="M31" s="118">
        <v>0</v>
      </c>
      <c r="N31" s="17" t="s">
        <v>25</v>
      </c>
      <c r="O31" s="18">
        <f t="shared" si="1"/>
        <v>0</v>
      </c>
    </row>
    <row r="32" spans="1:15" ht="34.9" customHeight="1">
      <c r="A32" s="10">
        <v>8</v>
      </c>
      <c r="B32" s="11" t="s">
        <v>121</v>
      </c>
      <c r="C32" s="57" t="s">
        <v>116</v>
      </c>
      <c r="D32" s="11" t="s">
        <v>122</v>
      </c>
      <c r="E32" s="12">
        <v>5</v>
      </c>
      <c r="F32" s="64"/>
      <c r="G32" s="14">
        <v>5</v>
      </c>
      <c r="H32" s="13"/>
      <c r="I32" s="14">
        <v>40</v>
      </c>
      <c r="J32" s="14"/>
      <c r="K32" s="15"/>
      <c r="L32" s="16"/>
      <c r="M32" s="118">
        <v>0</v>
      </c>
      <c r="N32" s="17" t="s">
        <v>25</v>
      </c>
      <c r="O32" s="18">
        <f t="shared" si="1"/>
        <v>0</v>
      </c>
    </row>
    <row r="33" spans="1:15" ht="34.9" customHeight="1">
      <c r="A33" s="58">
        <v>9</v>
      </c>
      <c r="B33" s="11" t="s">
        <v>123</v>
      </c>
      <c r="C33" s="57" t="s">
        <v>32</v>
      </c>
      <c r="D33" s="11" t="s">
        <v>124</v>
      </c>
      <c r="E33" s="12">
        <v>10</v>
      </c>
      <c r="F33" s="64"/>
      <c r="G33" s="14">
        <v>10</v>
      </c>
      <c r="H33" s="13"/>
      <c r="I33" s="14">
        <v>100</v>
      </c>
      <c r="J33" s="14"/>
      <c r="K33" s="15"/>
      <c r="L33" s="16"/>
      <c r="M33" s="118">
        <v>0</v>
      </c>
      <c r="N33" s="17" t="s">
        <v>25</v>
      </c>
      <c r="O33" s="18">
        <f t="shared" si="1"/>
        <v>0</v>
      </c>
    </row>
    <row r="34" spans="1:15" ht="34.9" customHeight="1">
      <c r="A34" s="10">
        <v>10</v>
      </c>
      <c r="B34" s="11" t="s">
        <v>125</v>
      </c>
      <c r="C34" s="57" t="s">
        <v>126</v>
      </c>
      <c r="D34" s="11" t="s">
        <v>127</v>
      </c>
      <c r="E34" s="12">
        <v>5</v>
      </c>
      <c r="F34" s="64"/>
      <c r="G34" s="14">
        <v>5</v>
      </c>
      <c r="H34" s="13"/>
      <c r="I34" s="14">
        <v>40</v>
      </c>
      <c r="J34" s="14"/>
      <c r="K34" s="15"/>
      <c r="L34" s="16"/>
      <c r="M34" s="118">
        <v>0</v>
      </c>
      <c r="N34" s="17" t="s">
        <v>25</v>
      </c>
      <c r="O34" s="18">
        <f t="shared" si="1"/>
        <v>0</v>
      </c>
    </row>
    <row r="35" spans="1:15" ht="34.9" customHeight="1">
      <c r="A35" s="58">
        <v>11</v>
      </c>
      <c r="B35" s="11" t="s">
        <v>212</v>
      </c>
      <c r="C35" s="57" t="s">
        <v>213</v>
      </c>
      <c r="D35" s="11" t="s">
        <v>214</v>
      </c>
      <c r="E35" s="12">
        <v>5</v>
      </c>
      <c r="F35" s="64"/>
      <c r="G35" s="14">
        <v>5</v>
      </c>
      <c r="H35" s="13"/>
      <c r="I35" s="14">
        <v>30</v>
      </c>
      <c r="J35" s="14"/>
      <c r="K35" s="15"/>
      <c r="L35" s="16"/>
      <c r="M35" s="118">
        <v>0</v>
      </c>
      <c r="N35" s="17" t="s">
        <v>25</v>
      </c>
      <c r="O35" s="18">
        <f t="shared" si="1"/>
        <v>0</v>
      </c>
    </row>
    <row r="36" spans="1:15" ht="34.9" customHeight="1">
      <c r="A36" s="10">
        <v>12</v>
      </c>
      <c r="B36" s="11" t="s">
        <v>215</v>
      </c>
      <c r="C36" s="57" t="s">
        <v>32</v>
      </c>
      <c r="D36" s="11" t="s">
        <v>214</v>
      </c>
      <c r="E36" s="12">
        <v>5</v>
      </c>
      <c r="F36" s="64"/>
      <c r="G36" s="14">
        <v>5</v>
      </c>
      <c r="H36" s="13"/>
      <c r="I36" s="14">
        <v>60</v>
      </c>
      <c r="J36" s="14"/>
      <c r="K36" s="15"/>
      <c r="L36" s="16"/>
      <c r="M36" s="118">
        <v>0</v>
      </c>
      <c r="N36" s="17" t="s">
        <v>25</v>
      </c>
      <c r="O36" s="18">
        <f t="shared" si="1"/>
        <v>0</v>
      </c>
    </row>
    <row r="37" spans="1:15" ht="34.9" customHeight="1">
      <c r="A37" s="58">
        <v>13</v>
      </c>
      <c r="B37" s="11" t="s">
        <v>312</v>
      </c>
      <c r="C37" s="57" t="s">
        <v>213</v>
      </c>
      <c r="D37" s="11" t="s">
        <v>214</v>
      </c>
      <c r="E37" s="12">
        <v>1</v>
      </c>
      <c r="F37" s="64"/>
      <c r="G37" s="14">
        <v>1</v>
      </c>
      <c r="H37" s="13"/>
      <c r="I37" s="14">
        <v>25</v>
      </c>
      <c r="J37" s="14"/>
      <c r="K37" s="15"/>
      <c r="L37" s="16"/>
      <c r="M37" s="118">
        <v>0</v>
      </c>
      <c r="N37" s="17" t="s">
        <v>25</v>
      </c>
      <c r="O37" s="18">
        <f t="shared" si="1"/>
        <v>0</v>
      </c>
    </row>
    <row r="38" spans="1:15" ht="34.9" customHeight="1" thickBot="1">
      <c r="A38" s="10">
        <v>14</v>
      </c>
      <c r="B38" s="11" t="s">
        <v>313</v>
      </c>
      <c r="C38" s="57" t="s">
        <v>32</v>
      </c>
      <c r="D38" s="11" t="s">
        <v>214</v>
      </c>
      <c r="E38" s="12">
        <v>5</v>
      </c>
      <c r="F38" s="64"/>
      <c r="G38" s="14">
        <v>5</v>
      </c>
      <c r="H38" s="13"/>
      <c r="I38" s="14">
        <v>25</v>
      </c>
      <c r="J38" s="14"/>
      <c r="K38" s="15"/>
      <c r="L38" s="16"/>
      <c r="M38" s="118">
        <v>0</v>
      </c>
      <c r="N38" s="17" t="s">
        <v>25</v>
      </c>
      <c r="O38" s="18">
        <f t="shared" si="1"/>
        <v>0</v>
      </c>
    </row>
    <row r="39" spans="1:15" ht="34.9" customHeight="1" thickBot="1">
      <c r="A39" s="62"/>
      <c r="B39" s="175" t="s">
        <v>41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7"/>
      <c r="O39" s="61">
        <f>SUM(O25:O38)</f>
        <v>0</v>
      </c>
    </row>
    <row r="40" spans="1:15" ht="34.9" customHeight="1" thickBot="1">
      <c r="A40" s="60"/>
      <c r="B40" s="178" t="s">
        <v>42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59">
        <f>O18+O39</f>
        <v>0</v>
      </c>
    </row>
    <row r="41" spans="1:15" ht="34.9" customHeight="1" thickBot="1">
      <c r="A41" s="60"/>
      <c r="B41" s="166" t="s">
        <v>303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59"/>
    </row>
    <row r="42" ht="12.75">
      <c r="B42" s="56"/>
    </row>
  </sheetData>
  <sheetProtection selectLockedCells="1" selectUnlockedCells="1"/>
  <mergeCells count="9">
    <mergeCell ref="A1:O2"/>
    <mergeCell ref="M4:N4"/>
    <mergeCell ref="B18:N18"/>
    <mergeCell ref="B19:N19"/>
    <mergeCell ref="B41:N41"/>
    <mergeCell ref="B39:N39"/>
    <mergeCell ref="B40:N40"/>
    <mergeCell ref="A21:O22"/>
    <mergeCell ref="M24:N24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 topLeftCell="A1">
      <selection activeCell="B7" sqref="B7"/>
    </sheetView>
  </sheetViews>
  <sheetFormatPr defaultColWidth="9.140625" defaultRowHeight="12.75"/>
  <cols>
    <col min="1" max="1" width="55.140625" style="0" customWidth="1"/>
    <col min="2" max="2" width="54.00390625" style="0" customWidth="1"/>
  </cols>
  <sheetData>
    <row r="2" spans="1:2" ht="23.25">
      <c r="A2" s="68" t="s">
        <v>154</v>
      </c>
      <c r="B2" s="1"/>
    </row>
    <row r="3" spans="1:2" ht="21">
      <c r="A3" s="67" t="s">
        <v>159</v>
      </c>
      <c r="B3" s="67"/>
    </row>
    <row r="4" spans="1:2" ht="21">
      <c r="A4" s="69" t="s">
        <v>157</v>
      </c>
      <c r="B4" s="70">
        <f>SUM('VV skupina A'!O70)</f>
        <v>0</v>
      </c>
    </row>
    <row r="5" spans="1:2" ht="21">
      <c r="A5" s="69" t="s">
        <v>156</v>
      </c>
      <c r="B5" s="70">
        <f>SUM('VV skupina B'!O43)</f>
        <v>0</v>
      </c>
    </row>
    <row r="6" spans="1:2" ht="21">
      <c r="A6" s="69" t="s">
        <v>155</v>
      </c>
      <c r="B6" s="70">
        <f>SUM('VV skupina C'!O40)</f>
        <v>0</v>
      </c>
    </row>
    <row r="7" spans="1:2" ht="21">
      <c r="A7" s="69" t="s">
        <v>158</v>
      </c>
      <c r="B7" s="70">
        <f>SUM(B4:B6)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Hozik</dc:creator>
  <cp:keywords/>
  <dc:description/>
  <cp:lastModifiedBy>szp@applet.cz</cp:lastModifiedBy>
  <cp:lastPrinted>2023-02-08T08:44:21Z</cp:lastPrinted>
  <dcterms:created xsi:type="dcterms:W3CDTF">2017-01-13T09:17:50Z</dcterms:created>
  <dcterms:modified xsi:type="dcterms:W3CDTF">2023-02-24T06:37:09Z</dcterms:modified>
  <cp:category/>
  <cp:version/>
  <cp:contentType/>
  <cp:contentStatus/>
</cp:coreProperties>
</file>