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4000" windowHeight="9735" tabRatio="593"/>
  </bookViews>
  <sheets>
    <sheet name="VV skupina A" sheetId="1" r:id="rId1"/>
    <sheet name="VV skupina B" sheetId="3" r:id="rId2"/>
    <sheet name="VV skupina C" sheetId="4" r:id="rId3"/>
    <sheet name="Celkem za VV skupiny" sheetId="5" r:id="rId4"/>
  </sheets>
  <definedNames>
    <definedName name="_xlnm._FilterDatabase" localSheetId="0" hidden="1">'VV skupina A'!$B$1:$B$161</definedName>
    <definedName name="_xlnm._FilterDatabase" localSheetId="1" hidden="1">'VV skupina B'!$B$1:$B$52</definedName>
  </definedNames>
  <calcPr calcId="145621"/>
</workbook>
</file>

<file path=xl/calcChain.xml><?xml version="1.0" encoding="utf-8"?>
<calcChain xmlns="http://schemas.openxmlformats.org/spreadsheetml/2006/main">
  <c r="O31" i="4" l="1"/>
  <c r="O32" i="4"/>
  <c r="O33" i="4"/>
  <c r="O34" i="4"/>
  <c r="O35" i="4"/>
  <c r="O36" i="4"/>
  <c r="O37" i="4"/>
  <c r="O18" i="4"/>
  <c r="O42" i="4"/>
  <c r="O49" i="3" l="1"/>
  <c r="O41" i="4"/>
  <c r="O72" i="1" l="1"/>
  <c r="O73" i="1"/>
  <c r="O74" i="1"/>
  <c r="O75" i="1"/>
  <c r="O76" i="1"/>
  <c r="O48" i="3" l="1"/>
  <c r="O67" i="1" l="1"/>
  <c r="O66" i="1"/>
  <c r="O41" i="3"/>
  <c r="O19" i="3"/>
  <c r="O37" i="1" l="1"/>
  <c r="O18" i="3" l="1"/>
  <c r="O47" i="3"/>
  <c r="O17" i="4"/>
  <c r="O71" i="1"/>
  <c r="O70" i="1"/>
  <c r="O46" i="3"/>
  <c r="O45" i="3" l="1"/>
  <c r="O44" i="3"/>
  <c r="O69" i="1" l="1"/>
  <c r="O68" i="1" l="1"/>
  <c r="O65" i="1"/>
  <c r="O64" i="1"/>
  <c r="O63" i="1"/>
  <c r="O42" i="3" l="1"/>
  <c r="O43" i="3"/>
  <c r="O62" i="1" l="1"/>
  <c r="O61" i="1"/>
  <c r="O38" i="3" l="1"/>
  <c r="O39" i="3"/>
  <c r="O40" i="3"/>
  <c r="O37" i="3" l="1"/>
  <c r="O59" i="1" l="1"/>
  <c r="O60" i="1"/>
  <c r="O58" i="1"/>
  <c r="O16" i="4" l="1"/>
  <c r="O36" i="3"/>
  <c r="O13" i="1"/>
  <c r="O40" i="4"/>
  <c r="O35" i="3" l="1"/>
  <c r="O13" i="4" l="1"/>
  <c r="O33" i="3"/>
  <c r="O34" i="3"/>
  <c r="O57" i="1"/>
  <c r="O38" i="4" l="1"/>
  <c r="O39" i="4"/>
  <c r="O30" i="3"/>
  <c r="O31" i="3"/>
  <c r="O32" i="3"/>
  <c r="O28" i="3"/>
  <c r="O29" i="3"/>
  <c r="O56" i="1"/>
  <c r="O15" i="4" l="1"/>
  <c r="O14" i="4" l="1"/>
  <c r="O8" i="4"/>
  <c r="O51" i="1" l="1"/>
  <c r="O52" i="1"/>
  <c r="O53" i="1"/>
  <c r="O54" i="1"/>
  <c r="O55" i="1"/>
  <c r="O50" i="1" l="1"/>
  <c r="O49" i="1"/>
  <c r="O48" i="1"/>
  <c r="O47" i="1"/>
  <c r="O46" i="1"/>
  <c r="O45" i="1"/>
  <c r="O44" i="1"/>
  <c r="O43" i="1"/>
  <c r="O42" i="1"/>
  <c r="O25" i="3" l="1"/>
  <c r="O26" i="3"/>
  <c r="O27" i="3"/>
  <c r="O12" i="4" l="1"/>
  <c r="O21" i="3"/>
  <c r="O27" i="4"/>
  <c r="O28" i="4"/>
  <c r="O29" i="4"/>
  <c r="O30" i="4"/>
  <c r="O26" i="4"/>
  <c r="O43" i="4" s="1"/>
  <c r="O6" i="4"/>
  <c r="O7" i="4"/>
  <c r="O9" i="4"/>
  <c r="O10" i="4"/>
  <c r="O11" i="4"/>
  <c r="O5" i="4"/>
  <c r="O19" i="4" s="1"/>
  <c r="O6" i="1" l="1"/>
  <c r="O7" i="1"/>
  <c r="O8" i="1"/>
  <c r="O9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0" i="1"/>
  <c r="O41" i="1"/>
  <c r="O5" i="1"/>
  <c r="O77" i="1" s="1"/>
  <c r="O8" i="3"/>
  <c r="O9" i="3"/>
  <c r="O10" i="3"/>
  <c r="O11" i="3"/>
  <c r="O12" i="3"/>
  <c r="O13" i="3"/>
  <c r="O14" i="3"/>
  <c r="O15" i="3"/>
  <c r="O16" i="3"/>
  <c r="O17" i="3"/>
  <c r="O20" i="3"/>
  <c r="O22" i="3"/>
  <c r="O23" i="3"/>
  <c r="O24" i="3"/>
  <c r="O6" i="3"/>
  <c r="O7" i="3"/>
  <c r="O50" i="3" l="1"/>
  <c r="O44" i="4"/>
  <c r="B4" i="5"/>
  <c r="L27" i="4"/>
  <c r="J23" i="3" l="1"/>
  <c r="L23" i="3" s="1"/>
  <c r="J24" i="3"/>
  <c r="L24" i="3" s="1"/>
  <c r="J26" i="1"/>
  <c r="L26" i="1" s="1"/>
  <c r="J33" i="1"/>
  <c r="L33" i="1" s="1"/>
  <c r="J41" i="1"/>
  <c r="L41" i="1" s="1"/>
  <c r="B6" i="5" l="1"/>
  <c r="L6" i="3"/>
  <c r="L16" i="3"/>
  <c r="J17" i="3"/>
  <c r="L17" i="3" s="1"/>
  <c r="J20" i="3"/>
  <c r="L20" i="3" s="1"/>
  <c r="L5" i="1"/>
  <c r="L21" i="1"/>
  <c r="J22" i="1"/>
  <c r="L22" i="1" s="1"/>
  <c r="J23" i="1"/>
  <c r="L23" i="1" s="1"/>
  <c r="J24" i="1"/>
  <c r="L24" i="1" s="1"/>
  <c r="J25" i="1"/>
  <c r="L25" i="1" s="1"/>
  <c r="J27" i="1"/>
  <c r="L27" i="1" s="1"/>
  <c r="B5" i="5" l="1"/>
  <c r="B7" i="5" s="1"/>
</calcChain>
</file>

<file path=xl/comments1.xml><?xml version="1.0" encoding="utf-8"?>
<comments xmlns="http://schemas.openxmlformats.org/spreadsheetml/2006/main">
  <authors>
    <author/>
  </authors>
  <commentList>
    <comment ref="E99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Čepová:
</t>
        </r>
        <r>
          <rPr>
            <sz val="8"/>
            <color indexed="8"/>
            <rFont val="Tahoma"/>
            <family val="2"/>
            <charset val="238"/>
          </rPr>
          <t>může být 0,25l, 1l, 3l</t>
        </r>
      </text>
    </comment>
    <comment ref="E100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Čepová:
</t>
        </r>
        <r>
          <rPr>
            <sz val="8"/>
            <color indexed="8"/>
            <rFont val="Tahoma"/>
            <family val="2"/>
            <charset val="238"/>
          </rPr>
          <t>může být 3l, 5l, 10l</t>
        </r>
      </text>
    </comment>
    <comment ref="E1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Čepová:
</t>
        </r>
        <r>
          <rPr>
            <sz val="8"/>
            <color indexed="8"/>
            <rFont val="Tahoma"/>
            <family val="2"/>
            <charset val="238"/>
          </rPr>
          <t>může být 0,25l, 1l, 3l</t>
        </r>
      </text>
    </comment>
    <comment ref="E11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Čepová:
</t>
        </r>
        <r>
          <rPr>
            <sz val="8"/>
            <color indexed="8"/>
            <rFont val="Tahoma"/>
            <family val="2"/>
            <charset val="238"/>
          </rPr>
          <t>může být 3l, 5l, 10l</t>
        </r>
      </text>
    </comment>
  </commentList>
</comments>
</file>

<file path=xl/sharedStrings.xml><?xml version="1.0" encoding="utf-8"?>
<sst xmlns="http://schemas.openxmlformats.org/spreadsheetml/2006/main" count="707" uniqueCount="340">
  <si>
    <t>SKUPINA A: HERBICIDNÍ PŘÍPRAVKY, NABÍDKOVÉ CENY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</si>
  <si>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</si>
  <si>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</si>
  <si>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</si>
  <si>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</si>
  <si>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</si>
  <si>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</si>
  <si>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</si>
  <si>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</si>
  <si>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</si>
  <si>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</si>
  <si>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</si>
  <si>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č.</t>
  </si>
  <si>
    <r>
      <t>Účinná látka a minimální obsah čisté účinné látky v přípravku</t>
    </r>
    <r>
      <rPr>
        <b/>
        <vertAlign val="superscript"/>
        <sz val="11"/>
        <rFont val="Calibri"/>
        <family val="2"/>
        <charset val="238"/>
      </rPr>
      <t>1</t>
    </r>
  </si>
  <si>
    <t>Popis</t>
  </si>
  <si>
    <t>Použití</t>
  </si>
  <si>
    <t>Přípustná balení</t>
  </si>
  <si>
    <t xml:space="preserve">Název výrobku </t>
  </si>
  <si>
    <t xml:space="preserve">Velikost balení    </t>
  </si>
  <si>
    <t>Plán v MJ 2016</t>
  </si>
  <si>
    <t xml:space="preserve">Předpokládaný objem dodávek    po dobu platnosti rámcové smlouvy  
</t>
  </si>
  <si>
    <t>Objem pro výpočet 
2016Objem pro výpočet 
2016</t>
  </si>
  <si>
    <t xml:space="preserve">Cena </t>
  </si>
  <si>
    <t xml:space="preserve">Předpokládaná hodnota VZ         </t>
  </si>
  <si>
    <t>Cena za položku</t>
  </si>
  <si>
    <t>Kč/l</t>
  </si>
  <si>
    <t>Kč/kg</t>
  </si>
  <si>
    <t>suspenzní koncentrát</t>
  </si>
  <si>
    <t>rozpustný koncentrát</t>
  </si>
  <si>
    <t>SKUPINA B: FUNGICIDNÍ PŘÍPRAVKY</t>
  </si>
  <si>
    <t>Cena bez DPH za jednotku</t>
  </si>
  <si>
    <t>Cena celkem</t>
  </si>
  <si>
    <t>emulgovatelný koncentrát</t>
  </si>
  <si>
    <t>Cena celkem za skupinu B</t>
  </si>
  <si>
    <t>SKUPINA C: INSEKTICIDNÍ PŘÍPRAVKY NABÍDKOVÉ CENY</t>
  </si>
  <si>
    <t xml:space="preserve">Předpokládaný objem dodávek    po dobu platnosti rámcové smlouvy 
</t>
  </si>
  <si>
    <t>Objem pro výpočet 
2016</t>
  </si>
  <si>
    <t>k hubení žravých a savých škůdců v obilninách a máku</t>
  </si>
  <si>
    <t>250 g/l trinexapak-ethyl</t>
  </si>
  <si>
    <t>Cena celkem za skupinu C</t>
  </si>
  <si>
    <t>k hubení dvouděložných plevelů</t>
  </si>
  <si>
    <t>2,4-D - 180 g
aminopyralid - 10 g
florasulam - 5 g</t>
  </si>
  <si>
    <t>suspo emulze</t>
  </si>
  <si>
    <t xml:space="preserve">glyfosát 360 g/l </t>
  </si>
  <si>
    <t>ve formě rozpustného koncentrátu pro ředění vodou</t>
  </si>
  <si>
    <t xml:space="preserve"> k hubení vytrvalých i jednoletých plevelů-pýr plazivý</t>
  </si>
  <si>
    <t>aminopyralid - 50 g
florasulam - 25 g
pyroxsulam - 50 g</t>
  </si>
  <si>
    <t>ve formě ve vodě dispergovatelných granulí pro ředění vodou</t>
  </si>
  <si>
    <t>k hubení plevelů</t>
  </si>
  <si>
    <t xml:space="preserve"> ve vodě dispergovatelný granulát </t>
  </si>
  <si>
    <t xml:space="preserve"> k hubení chundelky metlice, ovsa hluchého, svízele přítuly a dalších dvouděložných plevelů v ozimé pšenici</t>
  </si>
  <si>
    <t xml:space="preserve">ve formě emulgovatelného koncentrátu </t>
  </si>
  <si>
    <t xml:space="preserve">MCPA 750 g/l </t>
  </si>
  <si>
    <t xml:space="preserve"> ve formě rozpustného koncentrátu </t>
  </si>
  <si>
    <t xml:space="preserve">proti dvouděložným plevelům v obilninách 
 </t>
  </si>
  <si>
    <t xml:space="preserve">pendimethalin 400 g/l </t>
  </si>
  <si>
    <t xml:space="preserve"> k hubení jednoletých dvouděložných plevelů</t>
  </si>
  <si>
    <t xml:space="preserve">diflufenican 100 g/l florasulam 3,75 g/l penoxsulam 15 g/l </t>
  </si>
  <si>
    <t xml:space="preserve">k postemergentnímu hubení chundelky metlice a dvouděložných plevelů </t>
  </si>
  <si>
    <t xml:space="preserve">diflufenican  280 g/l flufenacet  280 g/l </t>
  </si>
  <si>
    <t xml:space="preserve"> k hubení plevelů v pšenici ozimé</t>
  </si>
  <si>
    <t xml:space="preserve">500 g/l dimetachlor </t>
  </si>
  <si>
    <t xml:space="preserve">suspenze kapsulí </t>
  </si>
  <si>
    <t xml:space="preserve">k preemergentní aplikaci proti jednoletým dvouděložným plevelům v řepce olejce </t>
  </si>
  <si>
    <t xml:space="preserve"> tekutý emulgovatelný koncentrát</t>
  </si>
  <si>
    <t xml:space="preserve">proti jednoletým lipnicovitým a dvouděložným plevelům </t>
  </si>
  <si>
    <t xml:space="preserve">k hubení jednoděložných a dvouděložných plevelů v porostech řepky ozimé </t>
  </si>
  <si>
    <t>pethoxamid 600 g/l</t>
  </si>
  <si>
    <t>tekutý emulgovatelný koncentrát</t>
  </si>
  <si>
    <t>aminopyralid - 40 g
clopyralid [klopyralid] - 240 g
picloram [pikloram] - 80 g</t>
  </si>
  <si>
    <t>s vodou mísitelný kapalný koncentrát</t>
  </si>
  <si>
    <t>iodosulfuron-methyl Na [jodosulfuron-methyl-Na] - 1 g
thiencarbazone-methyl - 10 g
foramsulfuron - 30 g</t>
  </si>
  <si>
    <t>proti plevelům</t>
  </si>
  <si>
    <t>k hubení plevelů v kukuřici</t>
  </si>
  <si>
    <t>k preemergentnímu a časně postemergentnímu hubení jednoletých trávovitých a jednoletých dvouděložných plevelů v kukuřici</t>
  </si>
  <si>
    <t>rimsulfuron - 25%</t>
  </si>
  <si>
    <t>dimethenamid-P (ISO) 280 g/l terbuthylazin (ISO) 250 g/l</t>
  </si>
  <si>
    <t xml:space="preserve"> k hubení plevelů lipnicovitých jednoletých a plevelů dvouděložných jednoletých v kukuřici seté </t>
  </si>
  <si>
    <t>ve vodě dispergovatelný granulát</t>
  </si>
  <si>
    <t>prothioconazole 125 g/l
tebuconazole 125 g/l</t>
  </si>
  <si>
    <t>širokému spektru chorob</t>
  </si>
  <si>
    <t>prothioconazole 100 g/l
spiroxamine 250 g/l
tebuconazole 100 g/l</t>
  </si>
  <si>
    <t xml:space="preserve"> k ochraně pšenice, ječmene, žita a tritikale proti houbovým chorobám</t>
  </si>
  <si>
    <t>padlí travní v pšenici a ječmeni</t>
  </si>
  <si>
    <t>k ochraně pšenice, ječmene, révy a okrasných rostlin proti houbovým chorobám.</t>
  </si>
  <si>
    <t xml:space="preserve"> emulgovatelný koncentrát </t>
  </si>
  <si>
    <t>k ochraně proti chorobám listů a klasů v pšenici ozimé</t>
  </si>
  <si>
    <t>emulze olej ve vodě</t>
  </si>
  <si>
    <t>k ochraně řepky proti hlízence</t>
  </si>
  <si>
    <t xml:space="preserve"> ve formě emulze oleje ve vodě </t>
  </si>
  <si>
    <t>240 g/l tau-fluvalinate</t>
  </si>
  <si>
    <t>blýskáček řepkový</t>
  </si>
  <si>
    <t>ke zvýšení odolnosti proti poléhání ječmene, pšenice ozimé, a zkrácení stébla u ječmene jarního</t>
  </si>
  <si>
    <t xml:space="preserve"> chlormekvát chlorid 750 g/l</t>
  </si>
  <si>
    <t xml:space="preserve"> rozpustný koncentrát</t>
  </si>
  <si>
    <t>k regulaci růstu obilnin, semenných porostů kostřavy luční, lipnice luční a k regulaci růstu okrasných rostlin</t>
  </si>
  <si>
    <t xml:space="preserve"> ve formě kapalného koncentrátu </t>
  </si>
  <si>
    <t xml:space="preserve"> k ošetření řepky olejky pro zvýšení jistoty přezimování a zvýšení odolnosti proti poléhání. </t>
  </si>
  <si>
    <t xml:space="preserve"> určený ke stimulaci výnosu </t>
  </si>
  <si>
    <t xml:space="preserve"> pinolen 555,4 g/l</t>
  </si>
  <si>
    <t xml:space="preserve"> k omezení ztrát ozimé řepky ve sklizni</t>
  </si>
  <si>
    <t xml:space="preserve"> metaldehyd 40 g/kg </t>
  </si>
  <si>
    <t xml:space="preserve"> granulované návnady </t>
  </si>
  <si>
    <t xml:space="preserve">k ochraně polních plodin, ovocných rostlin, zeleniny, okrasných rostlin a skleníkových rostlin proti slimákům, plžům a hlemýžďům </t>
  </si>
  <si>
    <t xml:space="preserve">fosforečnan železitý 29,7 g/kg </t>
  </si>
  <si>
    <t xml:space="preserve"> granulovaná návnada </t>
  </si>
  <si>
    <t xml:space="preserve"> proti všem druhům slimáků a plzáků </t>
  </si>
  <si>
    <t xml:space="preserve"> proti slimákům</t>
  </si>
  <si>
    <t>ethephon [ethefon] - 480 g</t>
  </si>
  <si>
    <t xml:space="preserve">ve formě tekutého koncentrátu </t>
  </si>
  <si>
    <t>k odolnosti proti polehání obili</t>
  </si>
  <si>
    <t>2,4-D - 300 g
florasulam - 6.25 g</t>
  </si>
  <si>
    <t>fluroxypyr 333g/l</t>
  </si>
  <si>
    <t>mesotrione 480 g/l</t>
  </si>
  <si>
    <t>tribenuron/methyl 500 g</t>
  </si>
  <si>
    <t>quizalofop-P-ethyl - 100 g/l</t>
  </si>
  <si>
    <t xml:space="preserve">
clopyralid [klopyralid] - 267 g
picloram [pikloram] - 67 g</t>
  </si>
  <si>
    <t>azoxystrobin 250g/l</t>
  </si>
  <si>
    <t>ve vodě rospustný granulát</t>
  </si>
  <si>
    <t>plevele jednoděložné</t>
  </si>
  <si>
    <t>plevele dvouděložné</t>
  </si>
  <si>
    <t>rez pšeničná padlí travní</t>
  </si>
  <si>
    <t>emulgovaný koncentrát</t>
  </si>
  <si>
    <t xml:space="preserve">Celková tabulka hodnocení </t>
  </si>
  <si>
    <t xml:space="preserve">VV Skupina C </t>
  </si>
  <si>
    <t>VV Skupina B</t>
  </si>
  <si>
    <t xml:space="preserve">VV Skupina A </t>
  </si>
  <si>
    <t>Celkem bez DPH</t>
  </si>
  <si>
    <t xml:space="preserve">Celková cena za skupinu VV bez DPH </t>
  </si>
  <si>
    <t>pre a časně post do řepky</t>
  </si>
  <si>
    <t>jednoděložné plevele</t>
  </si>
  <si>
    <t xml:space="preserve">suzpenzní koncentrát </t>
  </si>
  <si>
    <t>smačitelný prášek</t>
  </si>
  <si>
    <t xml:space="preserve">ve vodě rozpustný prášek </t>
  </si>
  <si>
    <t>post od 1. do 5.listu kukuřice; plevele dvouděložné jednoleté</t>
  </si>
  <si>
    <t>pre i post; chundelka metlice, plevele dvouděložné jednoleté</t>
  </si>
  <si>
    <t>post; chundelka metlice, plevele dvouděložné jednoleté</t>
  </si>
  <si>
    <t>lambda-cyhalotrin 50 g/l</t>
  </si>
  <si>
    <t>esfenvalerate 50 g/l</t>
  </si>
  <si>
    <t>emulze typu olej ve vodě</t>
  </si>
  <si>
    <t>krytonosec čtyřzubý, krytonosec řepkový, blýskaáček řepkový, kohoutci rodu Oulema, mšice</t>
  </si>
  <si>
    <t>ve vodě dispergovatelné granule</t>
  </si>
  <si>
    <t>zvýšení odolnosti proti poléhání</t>
  </si>
  <si>
    <t>post; ježatka kuří noha, merlík bílý, plevele dvouděložné jednoleté</t>
  </si>
  <si>
    <t>chlorantraniliprole 200 g/l</t>
  </si>
  <si>
    <t>zavíječ kukuřičný</t>
  </si>
  <si>
    <t>chundelka metlice, svízel přítula</t>
  </si>
  <si>
    <t>hlízenka obecná</t>
  </si>
  <si>
    <t>emulgovatelný koncetrát</t>
  </si>
  <si>
    <t>padlí travní, braničnatka pšeničná, braničnatka plevová</t>
  </si>
  <si>
    <t>stéblolam, padlí travní, braničnatka pšeničná, plevová</t>
  </si>
  <si>
    <t>braničnatka pšeničná, plevová, hnědá skvrnitost ječmene</t>
  </si>
  <si>
    <t>braničnatka pšeničná, plevová, hnědá skvrnitost ječmene, fuzariozy</t>
  </si>
  <si>
    <t>hlízenka obecná, fómová hniloba</t>
  </si>
  <si>
    <t xml:space="preserve">rozpustný koncentrát </t>
  </si>
  <si>
    <t>zlepšení vlastnosti aplikační kapaliny a účinnosti</t>
  </si>
  <si>
    <t>olej parafinový 732 g/l</t>
  </si>
  <si>
    <t>terbuthylazine - 187.5 g
pethoxamid - 300 g</t>
  </si>
  <si>
    <t>chundelka metlice, plevele dvouděložné jednoleté</t>
  </si>
  <si>
    <t>padlí travní</t>
  </si>
  <si>
    <t>suspo emulse</t>
  </si>
  <si>
    <t>90 g</t>
  </si>
  <si>
    <t>metazachlor 500 g/l</t>
  </si>
  <si>
    <t>fómová hniloba</t>
  </si>
  <si>
    <t>fuzariózy klasů</t>
  </si>
  <si>
    <t>metkonazol 60g/l</t>
  </si>
  <si>
    <t>padlí travní, rzi, braničnatka plevová</t>
  </si>
  <si>
    <t>100 g/l mefentriflukonazol</t>
  </si>
  <si>
    <t>braničnatka pšeničná, rez pšeničná, rez plevová, padlí travní, hnědá skvrnitost ječmene, rynchosporiová skvrnitost ječmene</t>
  </si>
  <si>
    <t>braničnatka pšeničná, rez pšeničná, rez plevová, hnědá skvrnitost ječmene, rynchosporiová skvrnitost ječmene</t>
  </si>
  <si>
    <t>deltamethrin  100 g/l</t>
  </si>
  <si>
    <t>krytonosec řepkový, dřepčíci, mšice jako přenašeči viróz, blýskáček řepkový</t>
  </si>
  <si>
    <t>fluroxypyr - 250 g/l</t>
  </si>
  <si>
    <t>nicosulfuron 40 g/l</t>
  </si>
  <si>
    <t>ježatka kuří noha, plevele dvouděložné jednoleté</t>
  </si>
  <si>
    <t>padlí travní, fuzariózy, stéblolam, helmintosporióza pšenice, braničnatka plevová, stéblolam</t>
  </si>
  <si>
    <t>etofenprox 287.5 g/l</t>
  </si>
  <si>
    <t>blýskáček řepkový, krytonosec čtyřzubý, krytonosec řepkový, krytonosec šešulový</t>
  </si>
  <si>
    <t xml:space="preserve">ježatka kuří noha, plevele dvouděložné jednoleté, pýr plazivý, rdesno blešník, violka rolní </t>
  </si>
  <si>
    <t>chundelka metlice, psárka polní, jílek, plevele jednoděložné jednoleté, plevele dvouděložné jednoleté</t>
  </si>
  <si>
    <t>Cena celkem za skupinu A</t>
  </si>
  <si>
    <t>chundelka metlice, lipnice roční, plevele dvouděložné jednoleté</t>
  </si>
  <si>
    <t xml:space="preserve">hlízenka obecná </t>
  </si>
  <si>
    <t>padlí travní, braničnatka plevová, braničnatka pšeničná, rez plevová, rez ječná, hnědá skvrnitost ječmene</t>
  </si>
  <si>
    <t>padlí travní, rez ječná, hnědá skvrnitost ječmene, rynchosporiová skvrnitost ječmene, stéblolam</t>
  </si>
  <si>
    <t xml:space="preserve">tebuconazole 250 g/l
</t>
  </si>
  <si>
    <t>difenoconazole - 100 g/l
tebuconazole - 250 g/l</t>
  </si>
  <si>
    <t>prothioconazole - 80 g/l
tebuconazole - 160 g/l</t>
  </si>
  <si>
    <t>difenoconazole - 250 g/l
paclobutrazol - 125 g/l</t>
  </si>
  <si>
    <t xml:space="preserve">boscalid - 133 g/l
metconazol - 60 g/l                         </t>
  </si>
  <si>
    <t>fluopyram - 125 g/l
prothioconazole - 125 g/l</t>
  </si>
  <si>
    <t xml:space="preserve"> fluxapyroxad 75 g/l pyraclostrobin 150 g/l</t>
  </si>
  <si>
    <t>cypermethrin 500 g/l</t>
  </si>
  <si>
    <t>psárka polní, chundelka metlice, lipnice roční, plevele dvouděložné jednoleté</t>
  </si>
  <si>
    <t>plevele dvouděložné jednoleté</t>
  </si>
  <si>
    <t>braničnatka pšeničná, rez pšeničná, rez plevová, hnědá skvrnitost ječmene</t>
  </si>
  <si>
    <t>propachizafop 100 g/l</t>
  </si>
  <si>
    <t>olejová disperze</t>
  </si>
  <si>
    <t>určený k postemergentnímu hubení jednoděložných plevelů v ječmeni jarním a pšenici ozimé</t>
  </si>
  <si>
    <t>pro použití u ozimé řepky olejky pro regulaci různých jednoletých trav a širokolistých plevelů</t>
  </si>
  <si>
    <t xml:space="preserve">preemergentní hubení chundelky metlice a jednoletých dvouděložných plevelů včetně svízele přítuly v řepce olejce ozimé 
 </t>
  </si>
  <si>
    <t xml:space="preserve"> hubení  jednoděložných a dvouděložných plevelů v porostech řepky olejky </t>
  </si>
  <si>
    <t>k postemergentnímu hubení odolných dvouděložných plevelů, zejména heřmánkovitých plevelů, svízele přítuly, máku vlčího, violky rolní a pcháče osetu v řepce ozimé</t>
  </si>
  <si>
    <t>k hubení jednoděložných a dvouděložných plevelů, včetně vytrvalých v kukuřici</t>
  </si>
  <si>
    <t>chundelka metlice, dvouděložné plevele</t>
  </si>
  <si>
    <t>proti výdrolu obilovin v řepce</t>
  </si>
  <si>
    <t xml:space="preserve">chlortoluron (chlorotoluron) 500 g/l, diflufenikan (diflufenican) 100 g/l (Skupiny: pyridinecarboxamide) </t>
  </si>
  <si>
    <t>Poznámka 1: Zadavatel připouští obsah účinné látky v rozptylu ± 3 % z hodnoty uvedené ve sloupci B. Poznámka 2: U žádné položky nesmí být cena za jednotku 0 Kč.</t>
  </si>
  <si>
    <t xml:space="preserve">Předpokládaný objem dodávek po dobu platnosti rámcové smlouvy
</t>
  </si>
  <si>
    <t xml:space="preserve"> fomova hniloba a pro zvýšení odolnosti proti poléhání</t>
  </si>
  <si>
    <t>prochinazid 200 g/l</t>
  </si>
  <si>
    <t>pro zlepšení smáčivosti postřikových kapalin</t>
  </si>
  <si>
    <t>organosilikonové smáčedlo</t>
  </si>
  <si>
    <t>klethodim (Clethodim) 120 g/l</t>
  </si>
  <si>
    <t>hlizenka obecná</t>
  </si>
  <si>
    <t xml:space="preserve"> dispergovatelný granulátu </t>
  </si>
  <si>
    <t>500 g/l ethofumesate</t>
  </si>
  <si>
    <t>plevele jednoděložné jednoleté, plevele dvouděložné jednoleté</t>
  </si>
  <si>
    <t>700 g/l metamitron</t>
  </si>
  <si>
    <t>fomová hniloba, verticiliové vadnutí, spála kukuřičná, cerkosporióza řepy</t>
  </si>
  <si>
    <t>200 g/kg metsulfuron-methyl</t>
  </si>
  <si>
    <t>ve vodě rozpustné granule</t>
  </si>
  <si>
    <t>60 g</t>
  </si>
  <si>
    <t xml:space="preserve"> 2,4-D 600 g/l</t>
  </si>
  <si>
    <t>foramsulfuron - 300 g/kg;  iodosulfuron - 10 g/kg; isoxadifen (safener) - 300 g/kg</t>
  </si>
  <si>
    <t>cerkosporióza řepy, padlí řepy, rez řepná, větevnatka řepná</t>
  </si>
  <si>
    <t>rez řepná, fomové černání stonků řepky, alternáriová skvrnitost brukvovitých, hlízenka obecná</t>
  </si>
  <si>
    <t>pinolen 96 %</t>
  </si>
  <si>
    <t xml:space="preserve">padlí travní, rez pšeničná, rez plevová, braničnatka pšeničná, helmintosporióza pšenice, fuzariózy klasů, cerkosporióza řepy </t>
  </si>
  <si>
    <t>69 g/l fenoxaprop-P-ethyl</t>
  </si>
  <si>
    <t>chundelka metlice, oves hluchý, psárka polní, plevele lipnicovité jednoleté</t>
  </si>
  <si>
    <t>krytonosec řepkový, krytonosec čtyřzubý, zavíječ kukuřičný, mšice střemchová, kyjatka osenní, kohoutci</t>
  </si>
  <si>
    <t>padlí travní, braničnatka pšeničná, braničnatka plevová, rez plevová, rez ječná, rynchosporiová skvrnitost ječmene, hnědá skvrnitost ječmene</t>
  </si>
  <si>
    <t>olej řepkový - methylester 733 g/l</t>
  </si>
  <si>
    <t>zlepšení vlastností aplikační kapaliny</t>
  </si>
  <si>
    <t xml:space="preserve">boscalid - 150 g/l
pyraclostrobin - 250 g/l                         </t>
  </si>
  <si>
    <t>hlízenka obecná, alternáriová skvrnitost, fomové černání stonků řepky, plíseň zelná, plíseň šedá</t>
  </si>
  <si>
    <t>clomazone - 360 g/l</t>
  </si>
  <si>
    <t>dicamba 510,42 g/kg 62,475 g/kg nicosulfuron 31,25 g/kg rimsulfuron 31,25 g/kg isoxadifen-ethyl (safener)</t>
  </si>
  <si>
    <t>plevele jednoděložné, plevele dvouděložné jednoleté</t>
  </si>
  <si>
    <t>hlízenka obecná, alternáriová skvrnitost brukvovitých, padlí brukvovitých, stéblolam pšenice, braničnatka pšeničná</t>
  </si>
  <si>
    <t>braničnatka pšeničná, padlí travní, rez pšeničná, stéblolam, hnědá skvrnitost ječmene, rez ječná</t>
  </si>
  <si>
    <t>720 g/l dimethenamid-P</t>
  </si>
  <si>
    <t>500 g/l lenacil</t>
  </si>
  <si>
    <t>sulfosulfuron 750 g/kg</t>
  </si>
  <si>
    <t>clopyralid 120 g/l halauxifen-methyl 5 g/l</t>
  </si>
  <si>
    <t>tembotrione 44 g/l isoxadifen 22 g/l (safener)</t>
  </si>
  <si>
    <t>beflubutamid 500 g/l</t>
  </si>
  <si>
    <t>pendimethalin 455 g/l</t>
  </si>
  <si>
    <t>haluxifen-methyl 10 g/l; picloram 48 g/l</t>
  </si>
  <si>
    <t>metazachlor 500 g/l; aminopyralid 5,3 g /l pikloram 13,3g/l</t>
  </si>
  <si>
    <t>190 g/l ethofumesate; 200 g/l phenmedipham</t>
  </si>
  <si>
    <t>dimethenamid-p 100 g/l; metazachlor 300 g/l; quinmerac 100g/l</t>
  </si>
  <si>
    <t>metsulfuron-methyl 111g; tribenuron-methyl 222g</t>
  </si>
  <si>
    <t xml:space="preserve">amidosulfuron 100 g/l; iodosulfuron-methyl Na 25 g/l; mefenpyr-diethyl 250 g/l            </t>
  </si>
  <si>
    <t xml:space="preserve">amidosulfuron 25 g/l; iodosulfuron-methyl Na 6.25 g/l 2.4D 287 g/l; mefenpyr-diethyl 62.5 g/l            </t>
  </si>
  <si>
    <t>jodosulfuron-methyl 33 g/kg;  thienkarbazon-methyl 25 g/kg; mefenpyr-diethyl 150 g/kg</t>
  </si>
  <si>
    <t xml:space="preserve">50 g/l pinoxaden </t>
  </si>
  <si>
    <t xml:space="preserve">500 g/l dimetachlor (47 %); 40 g/l klomazon (4 %) </t>
  </si>
  <si>
    <t xml:space="preserve">dimethenamid-P 200 g/l; metazachlor 200 g/l  </t>
  </si>
  <si>
    <t xml:space="preserve">isoxaflutol 225 g/l;  thienkarbazon-methyl 90 g/l </t>
  </si>
  <si>
    <t xml:space="preserve">flufenacet (flufenacet) 200 g/l (skupiny: oxyacetamide); terbuthylazin (terbuthylazine) 333 g/l (skupiny: triazine) </t>
  </si>
  <si>
    <t xml:space="preserve">flumioxazin (flumioxazine) 500 g/kg (skupiny: N-phenylphthalimide) </t>
  </si>
  <si>
    <t xml:space="preserve">thifensulfuron-methyl (thifensulfuron-methyl) 500 g/kg (skupiny: sulfonylurea) </t>
  </si>
  <si>
    <t xml:space="preserve">florasulam (florasulam) 5 g/l skupiny: triazolopyrimidine); halauxifen-methyl (XDE-729 methyl) (halauxifen-methyl) 6,25 g/l (skupiny: Acetamide) </t>
  </si>
  <si>
    <t xml:space="preserve">klopyralid 600 g/l </t>
  </si>
  <si>
    <t>florasulam 100 g/kg; halauxifen-methyl 104.2 g/kg; pyroxsulam 240 g/kg</t>
  </si>
  <si>
    <t>nikosulfuron 429 g/kg; rimsulfuron 107 g/kg</t>
  </si>
  <si>
    <t>pinoxaden 33,3 g/l; pyroxsulam 8,33 g/l; cloquintocet-mexyl 8,3 g/l (safener)</t>
  </si>
  <si>
    <t>diflufenikan 40 g/l; chlorotoluron 250 g/l; pendimethalin 300 g/l</t>
  </si>
  <si>
    <t>mesosulfuron - methyl 45 g/kg; thienkarbazon - methyl 15 g/kg</t>
  </si>
  <si>
    <t>aklonifen 500 g/l; diflufenikan 100 g/l</t>
  </si>
  <si>
    <t>150 g/l ethofumesate; 350 g/l metamitron</t>
  </si>
  <si>
    <t>345 g/l tembotrion; 68 g/l thienkarbazon</t>
  </si>
  <si>
    <t>post; plevele dvouděložné jednoleté</t>
  </si>
  <si>
    <t>prothioconazole 160 g/l; spiroxamine 300 g/l</t>
  </si>
  <si>
    <t>100 g/l mefentriflukonazol; 100 g/l pyraclostrobin</t>
  </si>
  <si>
    <t xml:space="preserve">boscalid - 200 g/l; mefentriflukonazol - 100 g/l   </t>
  </si>
  <si>
    <t>bixafen 50 g/l; tebukonazol 166 g/l</t>
  </si>
  <si>
    <t xml:space="preserve">167 g/l bromukonazol; 107 g/l tebukonazol 
</t>
  </si>
  <si>
    <t>ochrana proti houbovým chorobám u řepky, foma</t>
  </si>
  <si>
    <t>rez, padlí a braničnatka</t>
  </si>
  <si>
    <t xml:space="preserve">azoxystrobin 120 g/l; tebukonazol 200 g/l </t>
  </si>
  <si>
    <r>
      <t>1 x 10</t>
    </r>
    <r>
      <rPr>
        <vertAlign val="superscript"/>
        <sz val="10"/>
        <rFont val="Calibri"/>
        <family val="2"/>
        <charset val="238"/>
        <scheme val="minor"/>
      </rPr>
      <t>12</t>
    </r>
    <r>
      <rPr>
        <sz val="10"/>
        <rFont val="Calibri"/>
        <family val="2"/>
        <charset val="238"/>
        <scheme val="minor"/>
      </rPr>
      <t xml:space="preserve"> coniothyrium minitans
</t>
    </r>
  </si>
  <si>
    <t>bixafen 50 g/l; prothioconazole 100 g/l; spiroxamin 250 g/l</t>
  </si>
  <si>
    <t>prothioconazole 175 g/l; trifloxystrobin 150 g/l</t>
  </si>
  <si>
    <t>prothioconazole 53 g/l; spiroxamin 224 g/l; tebukonazol 148 g/l</t>
  </si>
  <si>
    <t>bixafen 40 g/l; fluoxastrobin 50 g/l; prothioconazole 100 g/l</t>
  </si>
  <si>
    <t>azoxystrobin 125 g/l; difenokonazol 125 g/l</t>
  </si>
  <si>
    <t>isofetamid 400 g/l</t>
  </si>
  <si>
    <t>metrafenon 300 g/l</t>
  </si>
  <si>
    <t>cyprodinil 750 g/kg</t>
  </si>
  <si>
    <t>fenpropidin 750 g/l</t>
  </si>
  <si>
    <t>prothiokonazol 250 g/l</t>
  </si>
  <si>
    <t xml:space="preserve">solatenol 75 g/l; prothioconazole 150 g/l </t>
  </si>
  <si>
    <t>fludioxonyl 500 g/kg</t>
  </si>
  <si>
    <t>prothiokonazol 93,3 g/l; spiroxamin 107 g/l; trifloxystrobin 80 g/l</t>
  </si>
  <si>
    <t>mefentriflukonazol 75 g/l</t>
  </si>
  <si>
    <t>bixafen 75 g/l; prothiokonazol 150 g/l</t>
  </si>
  <si>
    <t>fluxapyroxad 66.7 g/l; mefentriflukonazol 66,7 g/l</t>
  </si>
  <si>
    <t>fluxapyroxad 50 g/l; mefentriflukonazol 100 g/l</t>
  </si>
  <si>
    <t>difenoconazole 500 g/l</t>
  </si>
  <si>
    <t>fenpikoxamid 50 g/l; prothiokonazol 100 g/l</t>
  </si>
  <si>
    <t>bixafen 75 g/l; spiroxamin 150 g/l; trifloxystrobin 100 g/l</t>
  </si>
  <si>
    <t>amonium sulfate 226 g/l; polyacrilamide 11.3 g/l</t>
  </si>
  <si>
    <t>blokový kopolymer PO/EO 832 g/l; polyether-polymethylsiloxan-kopolymer 202 g/l</t>
  </si>
  <si>
    <t>methylester řepkového oleje 771,5 g/l; polyether-polymethylsiloxan-kopolymer 104.6 g/l</t>
  </si>
  <si>
    <t>prohexadione 42.39 g/kg; trinexapac-ethyl 75 g/kg</t>
  </si>
  <si>
    <t xml:space="preserve">mepikvát chlorid 210 g/l; metkonazol 30 g/l </t>
  </si>
  <si>
    <t>natrium-5-nitroguajakolát   1 g/l; natrium-2-nitrofenolát  2 g/l;   natrium-4-nitrofenolát  3 g/l</t>
  </si>
  <si>
    <t>polyalkyleneoxid heptamethyl trisiloxane 80 %;
allyloxypolyethyleneglycol 20 %</t>
  </si>
  <si>
    <t>Součet 2</t>
  </si>
  <si>
    <t>Součet 1</t>
  </si>
  <si>
    <t>snížení úletu postřiku, zvýšení odolnosti proti dešti, zlepšení smáčivosti postřikových kapalin, snížení povrchového napětí postřikových kapalin</t>
  </si>
  <si>
    <t>blýskáček řepkový, mšice, dřepčíci, přenašeči viróz</t>
  </si>
  <si>
    <t>mefentriflukonazol 100 g/l;  kresoxim-methyl 150 g/l</t>
  </si>
  <si>
    <t>mefentriflukonazol 50 g/l;  prothioconazol 100 g/l</t>
  </si>
  <si>
    <t>stéblolam, braničnatka pšeničná, rez pšeničná, rez plevová, padlí travní, hnědá skvrnitost ječmene, rynchosporiová skvrnitost, rez ječná, ramulariová skvrnitost ječmene</t>
  </si>
  <si>
    <t>florasulam 100 g/kg; halauxifen-methyl 104,232 g/kg</t>
  </si>
  <si>
    <t>900 g/l prosulfokarb</t>
  </si>
  <si>
    <t>25 g/l florpyrauxifen-benzyl</t>
  </si>
  <si>
    <t>480 g/l bentazon; 22,4 g/l imazamox</t>
  </si>
  <si>
    <t>16,7 g/l imazamox; 250 g/l pendimethalin</t>
  </si>
  <si>
    <t xml:space="preserve">250 g/l flurochloridon </t>
  </si>
  <si>
    <t xml:space="preserve">acetamiprid 120 g/l </t>
  </si>
  <si>
    <t>kohoutek černý, blýskáček řepkový, krytonosec šešulový, bejlomorka kapustová, mšice broskvoňová, mšice maková</t>
  </si>
  <si>
    <t>metaldehyde [metaldehyd] - 30 g/kg</t>
  </si>
  <si>
    <t xml:space="preserve">acetamiprid 200 g/kg </t>
  </si>
  <si>
    <t>piperonyl-buthoxid 805 g/l</t>
  </si>
  <si>
    <t>podpora účinnosti</t>
  </si>
  <si>
    <t>mepikvát-chlorid 150 g/l; prohexadion-kalcium 25g/l; pyraklostrobin 100 g/l</t>
  </si>
  <si>
    <t>fomová hniloba slunečnice, alternáriová skvrnitost slunečnice, červenohnědá skvrnitost slunečnice, hlízenka obecná, regulace růstu, zvýšení odolnosti proti poléhání, rzivost slunečnice, septoriová skvrnitost slunečnice</t>
  </si>
  <si>
    <t>pyraflufen-ethyl 10,6 g/l</t>
  </si>
  <si>
    <t>desikace</t>
  </si>
  <si>
    <t>deltamethrin  10 g/l; flupyradifuron 75 g/l</t>
  </si>
  <si>
    <t>flupyradifuron 200 g/l</t>
  </si>
  <si>
    <t>mšice maková, mšice broskvoňová, kyjatka hrachová</t>
  </si>
  <si>
    <t>mepikvát 228,86 g/l; prohexadion 42,39 g/l</t>
  </si>
  <si>
    <t>suspenzní koncetrát</t>
  </si>
  <si>
    <t>SKUPINA C POMOCNÉ PŘÍPRAVKY,SMÁČEDLA, REGULÁTORY RŮSTU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</si>
</sst>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&quot; Kč&quot;"/>
    <numFmt numFmtId="165" formatCode="#,##0.00&quot; Kč&quot;"/>
  </numFmts>
  <fonts count="31" x14ac:knownFonts="1">
    <font>
      <sz val="10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30"/>
      <name val="Calibri"/>
      <family val="2"/>
      <charset val="238"/>
    </font>
    <font>
      <b/>
      <sz val="10"/>
      <color indexed="57"/>
      <name val="Calibri"/>
      <family val="2"/>
      <charset val="238"/>
    </font>
    <font>
      <sz val="11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vertAlign val="superscript"/>
      <sz val="10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51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31"/>
      </patternFill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3">
    <xf numFmtId="0" fontId="0" fillId="0" borderId="0" xfId="0"/>
    <xf numFmtId="0" fontId="2" fillId="0" borderId="0" xfId="1" applyProtection="1"/>
    <xf numFmtId="0" fontId="4" fillId="2" borderId="1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2" fillId="3" borderId="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/>
    </xf>
    <xf numFmtId="165" fontId="14" fillId="7" borderId="1" xfId="1" applyNumberFormat="1" applyFont="1" applyFill="1" applyBorder="1" applyAlignment="1" applyProtection="1">
      <alignment horizontal="center" vertical="center"/>
    </xf>
    <xf numFmtId="165" fontId="12" fillId="3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3" fillId="6" borderId="2" xfId="1" applyFont="1" applyFill="1" applyBorder="1" applyAlignment="1" applyProtection="1">
      <alignment horizontal="center" vertical="center"/>
    </xf>
    <xf numFmtId="165" fontId="14" fillId="7" borderId="2" xfId="1" applyNumberFormat="1" applyFont="1" applyFill="1" applyBorder="1" applyAlignment="1" applyProtection="1">
      <alignment horizontal="center" vertical="center"/>
    </xf>
    <xf numFmtId="165" fontId="12" fillId="3" borderId="2" xfId="1" applyNumberFormat="1" applyFont="1" applyFill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/>
    </xf>
    <xf numFmtId="0" fontId="2" fillId="0" borderId="0" xfId="1" applyBorder="1" applyProtection="1"/>
    <xf numFmtId="0" fontId="2" fillId="10" borderId="0" xfId="1" applyFill="1" applyBorder="1" applyProtection="1"/>
    <xf numFmtId="0" fontId="4" fillId="11" borderId="0" xfId="1" applyFont="1" applyFill="1" applyBorder="1" applyAlignment="1" applyProtection="1">
      <alignment horizontal="center" vertical="center"/>
    </xf>
    <xf numFmtId="0" fontId="5" fillId="11" borderId="0" xfId="1" applyFont="1" applyFill="1" applyBorder="1" applyAlignment="1" applyProtection="1">
      <alignment horizontal="center" vertical="center" wrapText="1"/>
    </xf>
    <xf numFmtId="0" fontId="5" fillId="11" borderId="0" xfId="1" applyNumberFormat="1" applyFont="1" applyFill="1" applyBorder="1" applyAlignment="1" applyProtection="1">
      <alignment horizontal="center" vertical="center" wrapText="1"/>
    </xf>
    <xf numFmtId="0" fontId="5" fillId="12" borderId="0" xfId="1" applyFont="1" applyFill="1" applyBorder="1" applyAlignment="1" applyProtection="1">
      <alignment horizontal="center" vertical="center" wrapText="1"/>
    </xf>
    <xf numFmtId="0" fontId="5" fillId="13" borderId="0" xfId="1" applyFont="1" applyFill="1" applyBorder="1" applyAlignment="1" applyProtection="1">
      <alignment horizontal="center" vertical="center" wrapText="1"/>
    </xf>
    <xf numFmtId="164" fontId="4" fillId="14" borderId="0" xfId="1" applyNumberFormat="1" applyFont="1" applyFill="1" applyBorder="1" applyAlignment="1" applyProtection="1">
      <alignment horizontal="center" vertical="center" wrapText="1"/>
    </xf>
    <xf numFmtId="164" fontId="4" fillId="12" borderId="0" xfId="1" applyNumberFormat="1" applyFont="1" applyFill="1" applyBorder="1" applyAlignment="1" applyProtection="1">
      <alignment horizontal="center" vertical="center" wrapText="1"/>
    </xf>
    <xf numFmtId="165" fontId="4" fillId="11" borderId="0" xfId="1" applyNumberFormat="1" applyFont="1" applyFill="1" applyBorder="1" applyAlignment="1" applyProtection="1">
      <alignment horizontal="center" vertical="center" wrapText="1"/>
    </xf>
    <xf numFmtId="0" fontId="2" fillId="11" borderId="0" xfId="1" applyFont="1" applyFill="1" applyBorder="1" applyAlignment="1" applyProtection="1">
      <alignment horizontal="center" vertical="center" wrapText="1"/>
    </xf>
    <xf numFmtId="0" fontId="7" fillId="10" borderId="0" xfId="1" applyFont="1" applyFill="1" applyBorder="1" applyAlignment="1" applyProtection="1">
      <alignment horizontal="center" vertical="center" wrapText="1"/>
    </xf>
    <xf numFmtId="0" fontId="8" fillId="10" borderId="0" xfId="1" applyFont="1" applyFill="1" applyBorder="1" applyAlignment="1" applyProtection="1">
      <alignment horizontal="center" vertical="center" wrapText="1"/>
    </xf>
    <xf numFmtId="0" fontId="9" fillId="10" borderId="0" xfId="1" applyFont="1" applyFill="1" applyBorder="1" applyAlignment="1" applyProtection="1">
      <alignment horizontal="center" vertical="center" wrapText="1"/>
    </xf>
    <xf numFmtId="0" fontId="15" fillId="15" borderId="0" xfId="1" applyFont="1" applyFill="1" applyBorder="1" applyAlignment="1" applyProtection="1">
      <alignment horizontal="center" vertical="center" wrapText="1"/>
    </xf>
    <xf numFmtId="4" fontId="7" fillId="16" borderId="0" xfId="1" applyNumberFormat="1" applyFont="1" applyFill="1" applyBorder="1" applyAlignment="1" applyProtection="1">
      <alignment horizontal="right" vertical="center"/>
      <protection locked="0"/>
    </xf>
    <xf numFmtId="0" fontId="7" fillId="10" borderId="0" xfId="1" applyFont="1" applyFill="1" applyBorder="1" applyAlignment="1" applyProtection="1">
      <alignment horizontal="left" vertical="center"/>
    </xf>
    <xf numFmtId="165" fontId="4" fillId="15" borderId="0" xfId="1" applyNumberFormat="1" applyFont="1" applyFill="1" applyBorder="1" applyAlignment="1" applyProtection="1">
      <alignment horizontal="center" vertical="center" wrapText="1"/>
    </xf>
    <xf numFmtId="0" fontId="7" fillId="11" borderId="0" xfId="1" applyFont="1" applyFill="1" applyBorder="1" applyAlignment="1" applyProtection="1">
      <alignment horizontal="center" vertical="center"/>
    </xf>
    <xf numFmtId="0" fontId="12" fillId="12" borderId="0" xfId="1" applyFont="1" applyFill="1" applyBorder="1" applyAlignment="1" applyProtection="1">
      <alignment horizontal="center" vertical="center" wrapText="1"/>
    </xf>
    <xf numFmtId="0" fontId="13" fillId="17" borderId="0" xfId="1" applyFont="1" applyFill="1" applyBorder="1" applyAlignment="1" applyProtection="1">
      <alignment horizontal="center" vertical="center"/>
    </xf>
    <xf numFmtId="165" fontId="14" fillId="17" borderId="0" xfId="1" applyNumberFormat="1" applyFont="1" applyFill="1" applyBorder="1" applyAlignment="1" applyProtection="1">
      <alignment horizontal="center" vertical="center"/>
    </xf>
    <xf numFmtId="165" fontId="12" fillId="12" borderId="0" xfId="1" applyNumberFormat="1" applyFont="1" applyFill="1" applyBorder="1" applyAlignment="1" applyProtection="1">
      <alignment horizontal="center" vertical="center"/>
    </xf>
    <xf numFmtId="165" fontId="2" fillId="10" borderId="0" xfId="1" applyNumberFormat="1" applyFill="1" applyBorder="1" applyAlignment="1" applyProtection="1">
      <alignment horizontal="center" vertical="center" wrapText="1"/>
    </xf>
    <xf numFmtId="0" fontId="2" fillId="10" borderId="0" xfId="1" applyFont="1" applyFill="1" applyBorder="1" applyAlignment="1">
      <alignment horizontal="center" vertical="center"/>
    </xf>
    <xf numFmtId="0" fontId="7" fillId="10" borderId="0" xfId="1" applyFont="1" applyFill="1" applyBorder="1" applyAlignment="1">
      <alignment horizontal="center" vertical="center"/>
    </xf>
    <xf numFmtId="9" fontId="2" fillId="10" borderId="0" xfId="1" applyNumberFormat="1" applyFont="1" applyFill="1" applyBorder="1" applyAlignment="1">
      <alignment horizontal="center" vertical="center"/>
    </xf>
    <xf numFmtId="0" fontId="2" fillId="10" borderId="0" xfId="1" applyFill="1" applyBorder="1" applyAlignment="1" applyProtection="1">
      <alignment horizontal="center" vertical="center"/>
    </xf>
    <xf numFmtId="0" fontId="16" fillId="10" borderId="0" xfId="1" applyFont="1" applyFill="1" applyBorder="1" applyProtection="1"/>
    <xf numFmtId="0" fontId="4" fillId="11" borderId="0" xfId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12" fillId="8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 wrapText="1"/>
    </xf>
    <xf numFmtId="0" fontId="17" fillId="0" borderId="16" xfId="1" applyFont="1" applyBorder="1" applyProtection="1"/>
    <xf numFmtId="0" fontId="18" fillId="0" borderId="0" xfId="1" applyFont="1" applyProtection="1"/>
    <xf numFmtId="0" fontId="19" fillId="0" borderId="16" xfId="1" applyFont="1" applyBorder="1" applyProtection="1"/>
    <xf numFmtId="8" fontId="17" fillId="18" borderId="16" xfId="1" applyNumberFormat="1" applyFont="1" applyFill="1" applyBorder="1" applyProtection="1"/>
    <xf numFmtId="0" fontId="20" fillId="0" borderId="16" xfId="1" applyFont="1" applyFill="1" applyBorder="1" applyAlignment="1" applyProtection="1">
      <alignment horizontal="center" vertical="center" wrapText="1"/>
    </xf>
    <xf numFmtId="0" fontId="23" fillId="8" borderId="16" xfId="1" applyNumberFormat="1" applyFont="1" applyFill="1" applyBorder="1" applyAlignment="1" applyProtection="1">
      <alignment horizontal="center" vertical="center"/>
      <protection locked="0"/>
    </xf>
    <xf numFmtId="0" fontId="23" fillId="2" borderId="16" xfId="1" applyNumberFormat="1" applyFont="1" applyFill="1" applyBorder="1" applyAlignment="1" applyProtection="1">
      <alignment horizontal="center" vertical="center" wrapText="1"/>
    </xf>
    <xf numFmtId="0" fontId="23" fillId="3" borderId="16" xfId="1" applyFont="1" applyFill="1" applyBorder="1" applyAlignment="1" applyProtection="1">
      <alignment horizontal="center" vertical="center" wrapText="1"/>
    </xf>
    <xf numFmtId="0" fontId="23" fillId="6" borderId="16" xfId="1" applyFont="1" applyFill="1" applyBorder="1" applyAlignment="1" applyProtection="1">
      <alignment horizontal="center" vertical="center"/>
    </xf>
    <xf numFmtId="165" fontId="23" fillId="7" borderId="16" xfId="1" applyNumberFormat="1" applyFont="1" applyFill="1" applyBorder="1" applyAlignment="1" applyProtection="1">
      <alignment horizontal="center" vertical="center"/>
    </xf>
    <xf numFmtId="165" fontId="23" fillId="3" borderId="16" xfId="1" applyNumberFormat="1" applyFont="1" applyFill="1" applyBorder="1" applyAlignment="1" applyProtection="1">
      <alignment horizontal="center" vertical="center"/>
    </xf>
    <xf numFmtId="4" fontId="20" fillId="8" borderId="16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0" fontId="23" fillId="4" borderId="16" xfId="1" applyFont="1" applyFill="1" applyBorder="1" applyAlignment="1" applyProtection="1">
      <alignment horizontal="center" vertical="center" wrapText="1"/>
    </xf>
    <xf numFmtId="164" fontId="23" fillId="5" borderId="16" xfId="1" applyNumberFormat="1" applyFont="1" applyFill="1" applyBorder="1" applyAlignment="1" applyProtection="1">
      <alignment horizontal="center" vertical="center" wrapText="1"/>
    </xf>
    <xf numFmtId="164" fontId="23" fillId="3" borderId="16" xfId="1" applyNumberFormat="1" applyFont="1" applyFill="1" applyBorder="1" applyAlignment="1" applyProtection="1">
      <alignment horizontal="center" vertical="center" wrapText="1"/>
    </xf>
    <xf numFmtId="0" fontId="21" fillId="2" borderId="16" xfId="1" applyNumberFormat="1" applyFont="1" applyFill="1" applyBorder="1" applyAlignment="1" applyProtection="1">
      <alignment horizontal="center" vertical="center" wrapText="1"/>
    </xf>
    <xf numFmtId="0" fontId="21" fillId="3" borderId="16" xfId="1" applyFont="1" applyFill="1" applyBorder="1" applyAlignment="1" applyProtection="1">
      <alignment horizontal="center" vertical="center" wrapText="1"/>
    </xf>
    <xf numFmtId="0" fontId="21" fillId="4" borderId="16" xfId="1" applyFont="1" applyFill="1" applyBorder="1" applyAlignment="1" applyProtection="1">
      <alignment horizontal="center" vertical="center" wrapText="1"/>
    </xf>
    <xf numFmtId="164" fontId="21" fillId="5" borderId="16" xfId="1" applyNumberFormat="1" applyFont="1" applyFill="1" applyBorder="1" applyAlignment="1" applyProtection="1">
      <alignment horizontal="center" vertical="center" wrapText="1"/>
    </xf>
    <xf numFmtId="164" fontId="21" fillId="3" borderId="16" xfId="1" applyNumberFormat="1" applyFont="1" applyFill="1" applyBorder="1" applyAlignment="1" applyProtection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5" fillId="0" borderId="16" xfId="1" applyFont="1" applyFill="1" applyBorder="1" applyAlignment="1" applyProtection="1">
      <alignment horizontal="center" vertical="center" wrapText="1"/>
    </xf>
    <xf numFmtId="0" fontId="26" fillId="6" borderId="16" xfId="1" applyFont="1" applyFill="1" applyBorder="1" applyAlignment="1" applyProtection="1">
      <alignment horizontal="center" vertical="center"/>
    </xf>
    <xf numFmtId="0" fontId="25" fillId="0" borderId="16" xfId="1" applyFont="1" applyBorder="1" applyAlignment="1" applyProtection="1">
      <alignment horizontal="center" vertical="center"/>
    </xf>
    <xf numFmtId="0" fontId="20" fillId="0" borderId="16" xfId="1" applyFont="1" applyBorder="1" applyAlignment="1" applyProtection="1">
      <alignment horizontal="center" vertical="center"/>
    </xf>
    <xf numFmtId="0" fontId="23" fillId="8" borderId="16" xfId="1" applyNumberFormat="1" applyFont="1" applyFill="1" applyBorder="1" applyAlignment="1" applyProtection="1">
      <alignment horizontal="center" vertical="center" wrapText="1"/>
      <protection locked="0"/>
    </xf>
    <xf numFmtId="0" fontId="23" fillId="8" borderId="20" xfId="1" applyNumberFormat="1" applyFont="1" applyFill="1" applyBorder="1" applyAlignment="1" applyProtection="1">
      <alignment horizontal="center" vertical="center"/>
      <protection locked="0"/>
    </xf>
    <xf numFmtId="0" fontId="23" fillId="2" borderId="20" xfId="1" applyNumberFormat="1" applyFont="1" applyFill="1" applyBorder="1" applyAlignment="1" applyProtection="1">
      <alignment horizontal="center" vertical="center" wrapText="1"/>
    </xf>
    <xf numFmtId="0" fontId="21" fillId="2" borderId="20" xfId="1" applyNumberFormat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5" fillId="2" borderId="16" xfId="1" applyNumberFormat="1" applyFont="1" applyFill="1" applyBorder="1" applyAlignment="1" applyProtection="1">
      <alignment horizontal="center" vertical="center" wrapText="1"/>
    </xf>
    <xf numFmtId="0" fontId="12" fillId="3" borderId="16" xfId="1" applyFont="1" applyFill="1" applyBorder="1" applyAlignment="1" applyProtection="1">
      <alignment horizontal="center" vertical="center" wrapText="1"/>
    </xf>
    <xf numFmtId="0" fontId="13" fillId="6" borderId="16" xfId="1" applyFont="1" applyFill="1" applyBorder="1" applyAlignment="1" applyProtection="1">
      <alignment horizontal="center" vertical="center"/>
    </xf>
    <xf numFmtId="165" fontId="14" fillId="7" borderId="16" xfId="1" applyNumberFormat="1" applyFont="1" applyFill="1" applyBorder="1" applyAlignment="1" applyProtection="1">
      <alignment horizontal="center" vertical="center"/>
    </xf>
    <xf numFmtId="165" fontId="12" fillId="3" borderId="16" xfId="1" applyNumberFormat="1" applyFont="1" applyFill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left" vertical="center"/>
    </xf>
    <xf numFmtId="0" fontId="12" fillId="8" borderId="1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/>
    <xf numFmtId="4" fontId="7" fillId="8" borderId="1" xfId="1" applyNumberFormat="1" applyFont="1" applyFill="1" applyBorder="1" applyAlignment="1" applyProtection="1">
      <alignment horizontal="center" vertical="center"/>
      <protection locked="0"/>
    </xf>
    <xf numFmtId="4" fontId="7" fillId="8" borderId="2" xfId="1" applyNumberFormat="1" applyFont="1" applyFill="1" applyBorder="1" applyAlignment="1" applyProtection="1">
      <alignment horizontal="center" vertical="center"/>
      <protection locked="0"/>
    </xf>
    <xf numFmtId="4" fontId="7" fillId="8" borderId="16" xfId="1" applyNumberFormat="1" applyFont="1" applyFill="1" applyBorder="1" applyAlignment="1" applyProtection="1">
      <alignment horizontal="center" vertical="center"/>
      <protection locked="0"/>
    </xf>
    <xf numFmtId="0" fontId="20" fillId="0" borderId="18" xfId="1" applyFont="1" applyFill="1" applyBorder="1" applyAlignment="1" applyProtection="1">
      <alignment horizontal="center" vertical="center" wrapText="1"/>
    </xf>
    <xf numFmtId="0" fontId="20" fillId="0" borderId="21" xfId="1" applyFont="1" applyFill="1" applyBorder="1" applyAlignment="1" applyProtection="1">
      <alignment horizontal="center" vertical="center" wrapText="1"/>
    </xf>
    <xf numFmtId="0" fontId="20" fillId="0" borderId="20" xfId="1" applyFont="1" applyFill="1" applyBorder="1" applyAlignment="1" applyProtection="1">
      <alignment horizontal="center" vertical="center" wrapText="1"/>
    </xf>
    <xf numFmtId="0" fontId="25" fillId="0" borderId="20" xfId="1" applyFont="1" applyFill="1" applyBorder="1" applyAlignment="1" applyProtection="1">
      <alignment horizontal="center" vertical="center" wrapText="1"/>
    </xf>
    <xf numFmtId="0" fontId="23" fillId="3" borderId="20" xfId="1" applyFont="1" applyFill="1" applyBorder="1" applyAlignment="1" applyProtection="1">
      <alignment horizontal="center" vertical="center" wrapText="1"/>
    </xf>
    <xf numFmtId="0" fontId="26" fillId="6" borderId="20" xfId="1" applyFont="1" applyFill="1" applyBorder="1" applyAlignment="1" applyProtection="1">
      <alignment horizontal="center" vertical="center"/>
    </xf>
    <xf numFmtId="0" fontId="23" fillId="6" borderId="20" xfId="1" applyFont="1" applyFill="1" applyBorder="1" applyAlignment="1" applyProtection="1">
      <alignment horizontal="center" vertical="center"/>
    </xf>
    <xf numFmtId="165" fontId="23" fillId="7" borderId="20" xfId="1" applyNumberFormat="1" applyFont="1" applyFill="1" applyBorder="1" applyAlignment="1" applyProtection="1">
      <alignment horizontal="center" vertical="center"/>
    </xf>
    <xf numFmtId="165" fontId="23" fillId="3" borderId="20" xfId="1" applyNumberFormat="1" applyFont="1" applyFill="1" applyBorder="1" applyAlignment="1" applyProtection="1">
      <alignment horizontal="center" vertical="center"/>
    </xf>
    <xf numFmtId="0" fontId="20" fillId="0" borderId="20" xfId="1" applyFont="1" applyBorder="1" applyAlignment="1" applyProtection="1">
      <alignment horizontal="center" vertical="center"/>
    </xf>
    <xf numFmtId="0" fontId="7" fillId="0" borderId="20" xfId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2" fillId="8" borderId="2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1" applyNumberFormat="1" applyFont="1" applyFill="1" applyBorder="1" applyAlignment="1" applyProtection="1">
      <alignment horizontal="center" vertical="center" wrapText="1"/>
    </xf>
    <xf numFmtId="0" fontId="12" fillId="3" borderId="20" xfId="1" applyFont="1" applyFill="1" applyBorder="1" applyAlignment="1" applyProtection="1">
      <alignment horizontal="center" vertical="center" wrapText="1"/>
    </xf>
    <xf numFmtId="0" fontId="13" fillId="6" borderId="20" xfId="1" applyFont="1" applyFill="1" applyBorder="1" applyAlignment="1" applyProtection="1">
      <alignment horizontal="center" vertical="center"/>
    </xf>
    <xf numFmtId="165" fontId="14" fillId="7" borderId="20" xfId="1" applyNumberFormat="1" applyFont="1" applyFill="1" applyBorder="1" applyAlignment="1" applyProtection="1">
      <alignment horizontal="center" vertical="center"/>
    </xf>
    <xf numFmtId="165" fontId="12" fillId="3" borderId="20" xfId="1" applyNumberFormat="1" applyFont="1" applyFill="1" applyBorder="1" applyAlignment="1" applyProtection="1">
      <alignment horizontal="center" vertical="center"/>
    </xf>
    <xf numFmtId="4" fontId="7" fillId="8" borderId="20" xfId="1" applyNumberFormat="1" applyFont="1" applyFill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left" vertical="center"/>
    </xf>
    <xf numFmtId="0" fontId="20" fillId="0" borderId="16" xfId="1" applyFont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4" fontId="20" fillId="8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16" xfId="0" applyFont="1" applyBorder="1" applyAlignment="1">
      <alignment horizontal="center" vertical="center" wrapText="1"/>
    </xf>
    <xf numFmtId="0" fontId="20" fillId="0" borderId="24" xfId="1" applyFont="1" applyFill="1" applyBorder="1" applyAlignment="1" applyProtection="1">
      <alignment horizontal="center" vertical="center" wrapText="1"/>
    </xf>
    <xf numFmtId="0" fontId="4" fillId="2" borderId="25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 wrapText="1"/>
    </xf>
    <xf numFmtId="165" fontId="4" fillId="2" borderId="26" xfId="1" applyNumberFormat="1" applyFont="1" applyFill="1" applyBorder="1" applyAlignment="1" applyProtection="1">
      <alignment horizontal="center" vertical="center" wrapText="1"/>
    </xf>
    <xf numFmtId="0" fontId="2" fillId="2" borderId="25" xfId="1" applyFont="1" applyFill="1" applyBorder="1" applyAlignment="1" applyProtection="1">
      <alignment horizontal="center" vertical="center" wrapText="1"/>
    </xf>
    <xf numFmtId="165" fontId="4" fillId="9" borderId="26" xfId="1" applyNumberFormat="1" applyFont="1" applyFill="1" applyBorder="1" applyAlignment="1" applyProtection="1">
      <alignment horizontal="center" vertical="center" wrapText="1"/>
    </xf>
    <xf numFmtId="165" fontId="4" fillId="9" borderId="27" xfId="1" applyNumberFormat="1" applyFont="1" applyFill="1" applyBorder="1" applyAlignment="1" applyProtection="1">
      <alignment horizontal="center" vertical="center" wrapText="1"/>
    </xf>
    <xf numFmtId="165" fontId="4" fillId="9" borderId="28" xfId="1" applyNumberFormat="1" applyFont="1" applyFill="1" applyBorder="1" applyAlignment="1" applyProtection="1">
      <alignment horizontal="center" vertical="center" wrapText="1"/>
    </xf>
    <xf numFmtId="0" fontId="2" fillId="2" borderId="29" xfId="1" applyFont="1" applyFill="1" applyBorder="1" applyAlignment="1" applyProtection="1">
      <alignment horizontal="center" vertical="center" wrapText="1"/>
    </xf>
    <xf numFmtId="165" fontId="2" fillId="0" borderId="30" xfId="1" applyNumberFormat="1" applyBorder="1" applyAlignment="1" applyProtection="1">
      <alignment horizontal="center" vertical="center" wrapText="1"/>
    </xf>
    <xf numFmtId="0" fontId="2" fillId="2" borderId="31" xfId="1" applyFont="1" applyFill="1" applyBorder="1" applyAlignment="1" applyProtection="1">
      <alignment horizontal="center" vertical="center" wrapText="1"/>
    </xf>
    <xf numFmtId="165" fontId="2" fillId="0" borderId="35" xfId="1" applyNumberFormat="1" applyBorder="1" applyAlignment="1" applyProtection="1">
      <alignment horizontal="center" vertical="center" wrapText="1"/>
    </xf>
    <xf numFmtId="0" fontId="7" fillId="2" borderId="25" xfId="1" applyFont="1" applyFill="1" applyBorder="1" applyAlignment="1" applyProtection="1">
      <alignment horizontal="center" vertical="center"/>
    </xf>
    <xf numFmtId="165" fontId="4" fillId="2" borderId="36" xfId="1" applyNumberFormat="1" applyFont="1" applyFill="1" applyBorder="1" applyAlignment="1" applyProtection="1">
      <alignment horizontal="center" vertical="center" wrapText="1"/>
    </xf>
    <xf numFmtId="0" fontId="7" fillId="2" borderId="37" xfId="1" applyFont="1" applyFill="1" applyBorder="1" applyAlignment="1" applyProtection="1">
      <alignment horizontal="center" vertical="center"/>
    </xf>
    <xf numFmtId="165" fontId="23" fillId="9" borderId="27" xfId="1" applyNumberFormat="1" applyFont="1" applyFill="1" applyBorder="1" applyAlignment="1" applyProtection="1">
      <alignment horizontal="center" vertical="center" wrapText="1"/>
    </xf>
    <xf numFmtId="165" fontId="23" fillId="9" borderId="28" xfId="1" applyNumberFormat="1" applyFont="1" applyFill="1" applyBorder="1" applyAlignment="1" applyProtection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" fillId="0" borderId="38" xfId="1" applyBorder="1" applyAlignment="1" applyProtection="1">
      <alignment horizontal="center" vertical="center"/>
    </xf>
    <xf numFmtId="165" fontId="27" fillId="0" borderId="40" xfId="1" applyNumberFormat="1" applyFont="1" applyBorder="1" applyAlignment="1" applyProtection="1">
      <alignment horizontal="center" vertical="center"/>
    </xf>
    <xf numFmtId="165" fontId="23" fillId="0" borderId="27" xfId="1" applyNumberFormat="1" applyFont="1" applyBorder="1" applyAlignment="1" applyProtection="1">
      <alignment horizontal="center" vertical="center" wrapText="1"/>
    </xf>
    <xf numFmtId="165" fontId="23" fillId="0" borderId="28" xfId="1" applyNumberFormat="1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65" fontId="2" fillId="11" borderId="38" xfId="1" applyNumberFormat="1" applyFont="1" applyFill="1" applyBorder="1" applyAlignment="1" applyProtection="1">
      <alignment horizontal="center" vertical="center" wrapText="1"/>
    </xf>
    <xf numFmtId="0" fontId="30" fillId="19" borderId="0" xfId="0" applyFont="1" applyFill="1" applyAlignment="1">
      <alignment vertical="center"/>
    </xf>
    <xf numFmtId="0" fontId="28" fillId="0" borderId="0" xfId="0" applyFont="1" applyAlignment="1">
      <alignment horizontal="center" wrapText="1"/>
    </xf>
    <xf numFmtId="0" fontId="20" fillId="0" borderId="2" xfId="1" applyFont="1" applyFill="1" applyBorder="1" applyAlignment="1" applyProtection="1">
      <alignment horizontal="center" vertical="center" wrapText="1"/>
    </xf>
    <xf numFmtId="0" fontId="7" fillId="2" borderId="41" xfId="1" applyFont="1" applyFill="1" applyBorder="1" applyAlignment="1" applyProtection="1">
      <alignment horizontal="center" vertical="center"/>
    </xf>
    <xf numFmtId="0" fontId="20" fillId="0" borderId="1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23" fillId="8" borderId="1" xfId="1" applyNumberFormat="1" applyFont="1" applyFill="1" applyBorder="1" applyAlignment="1" applyProtection="1">
      <alignment horizontal="center" vertical="center"/>
      <protection locked="0"/>
    </xf>
    <xf numFmtId="0" fontId="23" fillId="2" borderId="1" xfId="1" applyNumberFormat="1" applyFont="1" applyFill="1" applyBorder="1" applyAlignment="1" applyProtection="1">
      <alignment horizontal="center" vertical="center" wrapText="1"/>
    </xf>
    <xf numFmtId="0" fontId="23" fillId="3" borderId="1" xfId="1" applyFont="1" applyFill="1" applyBorder="1" applyAlignment="1" applyProtection="1">
      <alignment horizontal="center" vertical="center" wrapText="1"/>
    </xf>
    <xf numFmtId="0" fontId="26" fillId="6" borderId="1" xfId="1" applyFont="1" applyFill="1" applyBorder="1" applyAlignment="1" applyProtection="1">
      <alignment horizontal="center" vertical="center"/>
    </xf>
    <xf numFmtId="0" fontId="23" fillId="6" borderId="1" xfId="1" applyFont="1" applyFill="1" applyBorder="1" applyAlignment="1" applyProtection="1">
      <alignment horizontal="center" vertical="center"/>
    </xf>
    <xf numFmtId="165" fontId="23" fillId="7" borderId="1" xfId="1" applyNumberFormat="1" applyFont="1" applyFill="1" applyBorder="1" applyAlignment="1" applyProtection="1">
      <alignment horizontal="center" vertical="center"/>
    </xf>
    <xf numFmtId="165" fontId="23" fillId="3" borderId="1" xfId="1" applyNumberFormat="1" applyFont="1" applyFill="1" applyBorder="1" applyAlignment="1" applyProtection="1">
      <alignment horizontal="center" vertical="center"/>
    </xf>
    <xf numFmtId="165" fontId="23" fillId="0" borderId="42" xfId="1" applyNumberFormat="1" applyFont="1" applyBorder="1" applyAlignment="1" applyProtection="1">
      <alignment horizontal="center" vertical="center" wrapText="1"/>
    </xf>
    <xf numFmtId="165" fontId="3" fillId="10" borderId="43" xfId="1" applyNumberFormat="1" applyFont="1" applyFill="1" applyBorder="1" applyAlignment="1" applyProtection="1">
      <alignment horizontal="center" vertical="center" wrapText="1"/>
    </xf>
    <xf numFmtId="0" fontId="25" fillId="0" borderId="2" xfId="1" applyFont="1" applyFill="1" applyBorder="1" applyAlignment="1" applyProtection="1">
      <alignment horizontal="center" vertical="center" wrapText="1"/>
    </xf>
    <xf numFmtId="0" fontId="23" fillId="8" borderId="2" xfId="1" applyNumberFormat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/>
    </xf>
    <xf numFmtId="0" fontId="23" fillId="3" borderId="2" xfId="1" applyFont="1" applyFill="1" applyBorder="1" applyAlignment="1" applyProtection="1">
      <alignment horizontal="center" vertical="center" wrapText="1"/>
    </xf>
    <xf numFmtId="0" fontId="26" fillId="6" borderId="2" xfId="1" applyFont="1" applyFill="1" applyBorder="1" applyAlignment="1" applyProtection="1">
      <alignment horizontal="center" vertical="center"/>
    </xf>
    <xf numFmtId="0" fontId="23" fillId="6" borderId="2" xfId="1" applyFont="1" applyFill="1" applyBorder="1" applyAlignment="1" applyProtection="1">
      <alignment horizontal="center" vertical="center"/>
    </xf>
    <xf numFmtId="165" fontId="23" fillId="7" borderId="2" xfId="1" applyNumberFormat="1" applyFont="1" applyFill="1" applyBorder="1" applyAlignment="1" applyProtection="1">
      <alignment horizontal="center" vertical="center"/>
    </xf>
    <xf numFmtId="165" fontId="23" fillId="3" borderId="2" xfId="1" applyNumberFormat="1" applyFont="1" applyFill="1" applyBorder="1" applyAlignment="1" applyProtection="1">
      <alignment horizontal="center" vertical="center"/>
    </xf>
    <xf numFmtId="0" fontId="2" fillId="2" borderId="44" xfId="1" applyFont="1" applyFill="1" applyBorder="1" applyAlignment="1" applyProtection="1">
      <alignment horizontal="center" vertical="center" wrapText="1"/>
    </xf>
    <xf numFmtId="165" fontId="2" fillId="0" borderId="48" xfId="1" applyNumberFormat="1" applyBorder="1" applyAlignment="1" applyProtection="1">
      <alignment horizontal="center" vertical="center" wrapText="1"/>
    </xf>
    <xf numFmtId="165" fontId="4" fillId="0" borderId="30" xfId="1" applyNumberFormat="1" applyFont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 wrapText="1"/>
    </xf>
    <xf numFmtId="0" fontId="7" fillId="0" borderId="49" xfId="1" applyFont="1" applyFill="1" applyBorder="1" applyAlignment="1" applyProtection="1">
      <alignment horizontal="center" vertical="center" wrapText="1"/>
    </xf>
    <xf numFmtId="0" fontId="9" fillId="0" borderId="49" xfId="1" applyFont="1" applyFill="1" applyBorder="1" applyAlignment="1" applyProtection="1">
      <alignment horizontal="center" vertical="center" wrapText="1"/>
    </xf>
    <xf numFmtId="0" fontId="12" fillId="8" borderId="49" xfId="1" applyNumberFormat="1" applyFont="1" applyFill="1" applyBorder="1" applyAlignment="1" applyProtection="1">
      <alignment horizontal="center" vertical="center"/>
      <protection locked="0"/>
    </xf>
    <xf numFmtId="0" fontId="13" fillId="6" borderId="49" xfId="1" applyFont="1" applyFill="1" applyBorder="1" applyAlignment="1" applyProtection="1">
      <alignment horizontal="center" vertical="center"/>
    </xf>
    <xf numFmtId="0" fontId="12" fillId="3" borderId="49" xfId="1" applyFont="1" applyFill="1" applyBorder="1" applyAlignment="1" applyProtection="1">
      <alignment horizontal="center" vertical="center" wrapText="1"/>
    </xf>
    <xf numFmtId="165" fontId="14" fillId="7" borderId="49" xfId="1" applyNumberFormat="1" applyFont="1" applyFill="1" applyBorder="1" applyAlignment="1" applyProtection="1">
      <alignment horizontal="center" vertical="center"/>
    </xf>
    <xf numFmtId="165" fontId="12" fillId="3" borderId="49" xfId="1" applyNumberFormat="1" applyFont="1" applyFill="1" applyBorder="1" applyAlignment="1" applyProtection="1">
      <alignment horizontal="center" vertical="center"/>
    </xf>
    <xf numFmtId="0" fontId="2" fillId="2" borderId="5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2" fillId="2" borderId="51" xfId="1" applyFont="1" applyFill="1" applyBorder="1" applyAlignment="1" applyProtection="1">
      <alignment horizontal="center" vertical="center" wrapText="1"/>
    </xf>
    <xf numFmtId="0" fontId="7" fillId="0" borderId="52" xfId="1" applyFont="1" applyFill="1" applyBorder="1" applyAlignment="1" applyProtection="1">
      <alignment horizontal="center" vertical="center" wrapText="1"/>
    </xf>
    <xf numFmtId="0" fontId="9" fillId="0" borderId="52" xfId="1" applyFont="1" applyFill="1" applyBorder="1" applyAlignment="1" applyProtection="1">
      <alignment horizontal="center" vertical="center" wrapText="1"/>
    </xf>
    <xf numFmtId="0" fontId="12" fillId="8" borderId="5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2" xfId="1" applyNumberFormat="1" applyFont="1" applyFill="1" applyBorder="1" applyAlignment="1" applyProtection="1">
      <alignment horizontal="center" vertical="center" wrapText="1"/>
    </xf>
    <xf numFmtId="0" fontId="12" fillId="3" borderId="52" xfId="1" applyFont="1" applyFill="1" applyBorder="1" applyAlignment="1" applyProtection="1">
      <alignment horizontal="center" vertical="center" wrapText="1"/>
    </xf>
    <xf numFmtId="0" fontId="13" fillId="6" borderId="52" xfId="1" applyFont="1" applyFill="1" applyBorder="1" applyAlignment="1" applyProtection="1">
      <alignment horizontal="center" vertical="center"/>
    </xf>
    <xf numFmtId="165" fontId="14" fillId="7" borderId="52" xfId="1" applyNumberFormat="1" applyFont="1" applyFill="1" applyBorder="1" applyAlignment="1" applyProtection="1">
      <alignment horizontal="center" vertical="center"/>
    </xf>
    <xf numFmtId="165" fontId="12" fillId="3" borderId="52" xfId="1" applyNumberFormat="1" applyFont="1" applyFill="1" applyBorder="1" applyAlignment="1" applyProtection="1">
      <alignment horizontal="center" vertical="center"/>
    </xf>
    <xf numFmtId="0" fontId="3" fillId="10" borderId="0" xfId="1" applyFont="1" applyFill="1" applyBorder="1" applyAlignment="1" applyProtection="1">
      <alignment horizontal="left" vertical="center"/>
    </xf>
    <xf numFmtId="0" fontId="4" fillId="11" borderId="0" xfId="1" applyFont="1" applyFill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left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2" fillId="10" borderId="39" xfId="1" applyFill="1" applyBorder="1" applyAlignment="1" applyProtection="1">
      <alignment horizontal="left"/>
    </xf>
    <xf numFmtId="0" fontId="4" fillId="2" borderId="17" xfId="1" applyFont="1" applyFill="1" applyBorder="1" applyAlignment="1" applyProtection="1">
      <alignment horizontal="center" vertical="center" wrapText="1"/>
    </xf>
    <xf numFmtId="0" fontId="4" fillId="2" borderId="19" xfId="1" applyFont="1" applyFill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left" vertical="center"/>
    </xf>
    <xf numFmtId="0" fontId="3" fillId="0" borderId="13" xfId="1" applyFont="1" applyBorder="1" applyAlignment="1" applyProtection="1">
      <alignment horizontal="left" vertical="center"/>
    </xf>
    <xf numFmtId="0" fontId="3" fillId="0" borderId="12" xfId="1" applyFont="1" applyBorder="1" applyAlignment="1" applyProtection="1">
      <alignment horizontal="left" vertical="center"/>
    </xf>
    <xf numFmtId="0" fontId="3" fillId="0" borderId="11" xfId="1" applyFont="1" applyBorder="1" applyAlignment="1" applyProtection="1">
      <alignment horizontal="left" vertical="center"/>
    </xf>
    <xf numFmtId="0" fontId="3" fillId="0" borderId="10" xfId="1" applyFont="1" applyBorder="1" applyAlignment="1" applyProtection="1">
      <alignment horizontal="left" vertical="center"/>
    </xf>
    <xf numFmtId="0" fontId="3" fillId="0" borderId="9" xfId="1" applyFont="1" applyBorder="1" applyAlignment="1" applyProtection="1">
      <alignment horizontal="left" vertical="center"/>
    </xf>
    <xf numFmtId="0" fontId="22" fillId="0" borderId="39" xfId="1" applyFont="1" applyBorder="1" applyAlignment="1" applyProtection="1">
      <alignment horizontal="left"/>
    </xf>
    <xf numFmtId="0" fontId="4" fillId="2" borderId="22" xfId="1" applyFont="1" applyFill="1" applyBorder="1" applyAlignment="1" applyProtection="1">
      <alignment horizontal="center" vertical="center" wrapText="1"/>
    </xf>
    <xf numFmtId="0" fontId="4" fillId="2" borderId="23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9" fontId="2" fillId="0" borderId="6" xfId="1" applyNumberFormat="1" applyFont="1" applyBorder="1" applyAlignment="1">
      <alignment horizontal="left"/>
    </xf>
    <xf numFmtId="9" fontId="2" fillId="0" borderId="5" xfId="1" applyNumberFormat="1" applyFont="1" applyBorder="1" applyAlignment="1">
      <alignment horizontal="left"/>
    </xf>
    <xf numFmtId="9" fontId="2" fillId="0" borderId="4" xfId="1" applyNumberFormat="1" applyFont="1" applyBorder="1" applyAlignment="1">
      <alignment horizontal="left"/>
    </xf>
    <xf numFmtId="0" fontId="22" fillId="0" borderId="32" xfId="1" applyFont="1" applyBorder="1" applyAlignment="1" applyProtection="1">
      <alignment horizontal="left"/>
    </xf>
    <xf numFmtId="0" fontId="22" fillId="0" borderId="33" xfId="1" applyFont="1" applyBorder="1" applyAlignment="1" applyProtection="1">
      <alignment horizontal="left"/>
    </xf>
    <xf numFmtId="0" fontId="22" fillId="0" borderId="34" xfId="1" applyFont="1" applyBorder="1" applyAlignment="1" applyProtection="1">
      <alignment horizontal="left"/>
    </xf>
    <xf numFmtId="0" fontId="7" fillId="0" borderId="45" xfId="1" applyFont="1" applyFill="1" applyBorder="1" applyAlignment="1" applyProtection="1">
      <alignment horizontal="left" wrapText="1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7" fillId="0" borderId="6" xfId="1" applyFont="1" applyFill="1" applyBorder="1" applyAlignment="1" applyProtection="1">
      <alignment horizontal="left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</cellXfs>
  <cellStyles count="3">
    <cellStyle name="Excel Built-in Normal" xfId="1"/>
    <cellStyle name="Item" xfId="2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000"/>
      <rgbColor rgb="00FF9900"/>
      <rgbColor rgb="00FF6600"/>
      <rgbColor rgb="00666699"/>
      <rgbColor rgb="00C4BD97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6"/>
    <pageSetUpPr fitToPage="1"/>
  </sheetPr>
  <dimension ref="A1:O161"/>
  <sheetViews>
    <sheetView tabSelected="1" zoomScale="90" zoomScaleNormal="90" workbookViewId="0">
      <selection activeCell="M5" sqref="M5"/>
    </sheetView>
  </sheetViews>
  <sheetFormatPr defaultColWidth="9.140625" defaultRowHeight="15" x14ac:dyDescent="0.25"/>
  <cols>
    <col min="1" max="1" width="6.5703125" style="1" customWidth="1"/>
    <col min="2" max="2" width="37.5703125" style="1" customWidth="1"/>
    <col min="3" max="3" width="22.7109375" style="1" customWidth="1"/>
    <col min="4" max="4" width="59" style="1" customWidth="1"/>
    <col min="5" max="5" width="13.28515625" style="1" customWidth="1"/>
    <col min="6" max="6" width="17" style="1" customWidth="1"/>
    <col min="7" max="7" width="10.42578125" style="1" customWidth="1"/>
    <col min="8" max="8" width="0" style="1" hidden="1" customWidth="1"/>
    <col min="9" max="9" width="17.140625" style="1" customWidth="1"/>
    <col min="10" max="11" width="0" style="1" hidden="1" customWidth="1"/>
    <col min="12" max="12" width="3" style="1" hidden="1" customWidth="1"/>
    <col min="13" max="13" width="15.7109375" style="1" customWidth="1"/>
    <col min="14" max="14" width="7" style="1" customWidth="1"/>
    <col min="15" max="15" width="18.28515625" style="1" customWidth="1"/>
    <col min="16" max="16384" width="9.140625" style="1"/>
  </cols>
  <sheetData>
    <row r="1" spans="1:15" ht="15.75" thickBot="1" x14ac:dyDescent="0.3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ht="15" customHeight="1" x14ac:dyDescent="0.25">
      <c r="A3" s="13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 t="s">
        <v>8</v>
      </c>
      <c r="J3" s="2"/>
      <c r="K3" s="2"/>
      <c r="L3" s="2"/>
      <c r="M3" s="2" t="s">
        <v>9</v>
      </c>
      <c r="N3" s="2" t="s">
        <v>10</v>
      </c>
      <c r="O3" s="132" t="s">
        <v>11</v>
      </c>
    </row>
    <row r="4" spans="1:15" ht="72" customHeight="1" x14ac:dyDescent="0.25">
      <c r="A4" s="133" t="s">
        <v>12</v>
      </c>
      <c r="B4" s="68" t="s">
        <v>13</v>
      </c>
      <c r="C4" s="126" t="s">
        <v>14</v>
      </c>
      <c r="D4" s="126" t="s">
        <v>15</v>
      </c>
      <c r="E4" s="68" t="s">
        <v>16</v>
      </c>
      <c r="F4" s="16" t="s">
        <v>17</v>
      </c>
      <c r="G4" s="16" t="s">
        <v>18</v>
      </c>
      <c r="H4" s="69" t="s">
        <v>19</v>
      </c>
      <c r="I4" s="68" t="s">
        <v>20</v>
      </c>
      <c r="J4" s="70" t="s">
        <v>21</v>
      </c>
      <c r="K4" s="71" t="s">
        <v>22</v>
      </c>
      <c r="L4" s="72" t="s">
        <v>23</v>
      </c>
      <c r="M4" s="205" t="s">
        <v>30</v>
      </c>
      <c r="N4" s="205"/>
      <c r="O4" s="144" t="s">
        <v>24</v>
      </c>
    </row>
    <row r="5" spans="1:15" ht="40.15" customHeight="1" x14ac:dyDescent="0.25">
      <c r="A5" s="145">
        <v>1</v>
      </c>
      <c r="B5" s="60" t="s">
        <v>111</v>
      </c>
      <c r="C5" s="60" t="s">
        <v>42</v>
      </c>
      <c r="D5" s="60" t="s">
        <v>40</v>
      </c>
      <c r="E5" s="82">
        <v>5</v>
      </c>
      <c r="F5" s="61"/>
      <c r="G5" s="62">
        <v>5</v>
      </c>
      <c r="H5" s="63">
        <v>360</v>
      </c>
      <c r="I5" s="83">
        <v>20</v>
      </c>
      <c r="J5" s="64">
        <v>360</v>
      </c>
      <c r="K5" s="65">
        <v>510</v>
      </c>
      <c r="L5" s="66">
        <f>J5*K5</f>
        <v>183600</v>
      </c>
      <c r="M5" s="67">
        <v>0</v>
      </c>
      <c r="N5" s="85" t="s">
        <v>25</v>
      </c>
      <c r="O5" s="151">
        <f>SUM(M5*I5)</f>
        <v>0</v>
      </c>
    </row>
    <row r="6" spans="1:15" ht="40.15" customHeight="1" x14ac:dyDescent="0.25">
      <c r="A6" s="145">
        <v>2</v>
      </c>
      <c r="B6" s="60" t="s">
        <v>196</v>
      </c>
      <c r="C6" s="60" t="s">
        <v>32</v>
      </c>
      <c r="D6" s="60" t="s">
        <v>119</v>
      </c>
      <c r="E6" s="82">
        <v>5</v>
      </c>
      <c r="F6" s="61"/>
      <c r="G6" s="62">
        <v>5</v>
      </c>
      <c r="H6" s="63"/>
      <c r="I6" s="83">
        <v>20</v>
      </c>
      <c r="J6" s="64"/>
      <c r="K6" s="65"/>
      <c r="L6" s="66"/>
      <c r="M6" s="67">
        <v>0</v>
      </c>
      <c r="N6" s="85" t="s">
        <v>25</v>
      </c>
      <c r="O6" s="151">
        <f t="shared" ref="O6:O57" si="0">SUM(M6*I6)</f>
        <v>0</v>
      </c>
    </row>
    <row r="7" spans="1:15" ht="40.15" customHeight="1" x14ac:dyDescent="0.25">
      <c r="A7" s="145">
        <v>3</v>
      </c>
      <c r="B7" s="60" t="s">
        <v>114</v>
      </c>
      <c r="C7" s="60" t="s">
        <v>118</v>
      </c>
      <c r="D7" s="60" t="s">
        <v>40</v>
      </c>
      <c r="E7" s="82">
        <v>0.09</v>
      </c>
      <c r="F7" s="86"/>
      <c r="G7" s="62" t="s">
        <v>161</v>
      </c>
      <c r="H7" s="63"/>
      <c r="I7" s="83">
        <v>1</v>
      </c>
      <c r="J7" s="64"/>
      <c r="K7" s="65"/>
      <c r="L7" s="66"/>
      <c r="M7" s="67">
        <v>0</v>
      </c>
      <c r="N7" s="85" t="s">
        <v>26</v>
      </c>
      <c r="O7" s="151">
        <f t="shared" si="0"/>
        <v>0</v>
      </c>
    </row>
    <row r="8" spans="1:15" ht="40.15" customHeight="1" x14ac:dyDescent="0.25">
      <c r="A8" s="145">
        <v>4</v>
      </c>
      <c r="B8" s="60" t="s">
        <v>252</v>
      </c>
      <c r="C8" s="60" t="s">
        <v>42</v>
      </c>
      <c r="D8" s="60" t="s">
        <v>48</v>
      </c>
      <c r="E8" s="82">
        <v>5</v>
      </c>
      <c r="F8" s="61"/>
      <c r="G8" s="62">
        <v>5</v>
      </c>
      <c r="H8" s="63"/>
      <c r="I8" s="83">
        <v>60</v>
      </c>
      <c r="J8" s="64"/>
      <c r="K8" s="65"/>
      <c r="L8" s="66"/>
      <c r="M8" s="67">
        <v>0</v>
      </c>
      <c r="N8" s="85" t="s">
        <v>25</v>
      </c>
      <c r="O8" s="151">
        <f t="shared" si="0"/>
        <v>0</v>
      </c>
    </row>
    <row r="9" spans="1:15" ht="40.15" customHeight="1" x14ac:dyDescent="0.25">
      <c r="A9" s="145">
        <v>5</v>
      </c>
      <c r="B9" s="60" t="s">
        <v>113</v>
      </c>
      <c r="C9" s="60" t="s">
        <v>27</v>
      </c>
      <c r="D9" s="60" t="s">
        <v>40</v>
      </c>
      <c r="E9" s="82">
        <v>5</v>
      </c>
      <c r="F9" s="61"/>
      <c r="G9" s="62">
        <v>5</v>
      </c>
      <c r="H9" s="63"/>
      <c r="I9" s="83">
        <v>2</v>
      </c>
      <c r="J9" s="64"/>
      <c r="K9" s="65"/>
      <c r="L9" s="66"/>
      <c r="M9" s="67">
        <v>0</v>
      </c>
      <c r="N9" s="85" t="s">
        <v>25</v>
      </c>
      <c r="O9" s="151">
        <f t="shared" si="0"/>
        <v>0</v>
      </c>
    </row>
    <row r="10" spans="1:15" ht="40.15" customHeight="1" x14ac:dyDescent="0.25">
      <c r="A10" s="145">
        <v>6</v>
      </c>
      <c r="B10" s="60" t="s">
        <v>253</v>
      </c>
      <c r="C10" s="60" t="s">
        <v>78</v>
      </c>
      <c r="D10" s="60" t="s">
        <v>40</v>
      </c>
      <c r="E10" s="82">
        <v>0.6</v>
      </c>
      <c r="F10" s="61"/>
      <c r="G10" s="62">
        <v>0.6</v>
      </c>
      <c r="H10" s="63"/>
      <c r="I10" s="83">
        <v>8</v>
      </c>
      <c r="J10" s="64"/>
      <c r="K10" s="65"/>
      <c r="L10" s="66"/>
      <c r="M10" s="67">
        <v>0</v>
      </c>
      <c r="N10" s="85" t="s">
        <v>26</v>
      </c>
      <c r="O10" s="151">
        <f t="shared" si="0"/>
        <v>0</v>
      </c>
    </row>
    <row r="11" spans="1:15" ht="40.15" customHeight="1" x14ac:dyDescent="0.25">
      <c r="A11" s="145">
        <v>7</v>
      </c>
      <c r="B11" s="60" t="s">
        <v>112</v>
      </c>
      <c r="C11" s="60" t="s">
        <v>32</v>
      </c>
      <c r="D11" s="60" t="s">
        <v>40</v>
      </c>
      <c r="E11" s="82">
        <v>5</v>
      </c>
      <c r="F11" s="61"/>
      <c r="G11" s="62">
        <v>5</v>
      </c>
      <c r="H11" s="63"/>
      <c r="I11" s="83">
        <v>40</v>
      </c>
      <c r="J11" s="64"/>
      <c r="K11" s="65"/>
      <c r="L11" s="66"/>
      <c r="M11" s="67">
        <v>0</v>
      </c>
      <c r="N11" s="85" t="s">
        <v>25</v>
      </c>
      <c r="O11" s="151">
        <f t="shared" si="0"/>
        <v>0</v>
      </c>
    </row>
    <row r="12" spans="1:15" ht="40.15" customHeight="1" x14ac:dyDescent="0.25">
      <c r="A12" s="145">
        <v>8</v>
      </c>
      <c r="B12" s="60" t="s">
        <v>254</v>
      </c>
      <c r="C12" s="60" t="s">
        <v>197</v>
      </c>
      <c r="D12" s="60" t="s">
        <v>40</v>
      </c>
      <c r="E12" s="82">
        <v>1</v>
      </c>
      <c r="F12" s="61"/>
      <c r="G12" s="62">
        <v>1</v>
      </c>
      <c r="H12" s="63"/>
      <c r="I12" s="83">
        <v>10</v>
      </c>
      <c r="J12" s="64"/>
      <c r="K12" s="65"/>
      <c r="L12" s="66"/>
      <c r="M12" s="67">
        <v>0</v>
      </c>
      <c r="N12" s="85" t="s">
        <v>25</v>
      </c>
      <c r="O12" s="151">
        <f t="shared" si="0"/>
        <v>0</v>
      </c>
    </row>
    <row r="13" spans="1:15" ht="40.15" customHeight="1" x14ac:dyDescent="0.25">
      <c r="A13" s="145">
        <v>9</v>
      </c>
      <c r="B13" s="60" t="s">
        <v>255</v>
      </c>
      <c r="C13" s="60" t="s">
        <v>197</v>
      </c>
      <c r="D13" s="60" t="s">
        <v>40</v>
      </c>
      <c r="E13" s="82">
        <v>5</v>
      </c>
      <c r="F13" s="61"/>
      <c r="G13" s="62">
        <v>5</v>
      </c>
      <c r="H13" s="63"/>
      <c r="I13" s="83">
        <v>30</v>
      </c>
      <c r="J13" s="64"/>
      <c r="K13" s="65"/>
      <c r="L13" s="66"/>
      <c r="M13" s="67">
        <v>0</v>
      </c>
      <c r="N13" s="85" t="s">
        <v>25</v>
      </c>
      <c r="O13" s="151">
        <f t="shared" si="0"/>
        <v>0</v>
      </c>
    </row>
    <row r="14" spans="1:15" ht="40.15" customHeight="1" x14ac:dyDescent="0.25">
      <c r="A14" s="145">
        <v>10</v>
      </c>
      <c r="B14" s="60" t="s">
        <v>172</v>
      </c>
      <c r="C14" s="60" t="s">
        <v>32</v>
      </c>
      <c r="D14" s="60" t="s">
        <v>40</v>
      </c>
      <c r="E14" s="82">
        <v>5</v>
      </c>
      <c r="F14" s="61"/>
      <c r="G14" s="62">
        <v>5</v>
      </c>
      <c r="H14" s="63"/>
      <c r="I14" s="83">
        <v>20</v>
      </c>
      <c r="J14" s="64"/>
      <c r="K14" s="65"/>
      <c r="L14" s="66"/>
      <c r="M14" s="67">
        <v>0</v>
      </c>
      <c r="N14" s="85" t="s">
        <v>25</v>
      </c>
      <c r="O14" s="151">
        <f t="shared" si="0"/>
        <v>0</v>
      </c>
    </row>
    <row r="15" spans="1:15" ht="40.15" customHeight="1" x14ac:dyDescent="0.25">
      <c r="A15" s="145">
        <v>11</v>
      </c>
      <c r="B15" s="60" t="s">
        <v>41</v>
      </c>
      <c r="C15" s="60" t="s">
        <v>42</v>
      </c>
      <c r="D15" s="60" t="s">
        <v>40</v>
      </c>
      <c r="E15" s="82">
        <v>5</v>
      </c>
      <c r="F15" s="61"/>
      <c r="G15" s="62">
        <v>5</v>
      </c>
      <c r="H15" s="63"/>
      <c r="I15" s="83">
        <v>40</v>
      </c>
      <c r="J15" s="64"/>
      <c r="K15" s="65"/>
      <c r="L15" s="66"/>
      <c r="M15" s="67">
        <v>0</v>
      </c>
      <c r="N15" s="85" t="s">
        <v>25</v>
      </c>
      <c r="O15" s="151">
        <f t="shared" si="0"/>
        <v>0</v>
      </c>
    </row>
    <row r="16" spans="1:15" ht="40.15" customHeight="1" x14ac:dyDescent="0.25">
      <c r="A16" s="145">
        <v>12</v>
      </c>
      <c r="B16" s="60" t="s">
        <v>223</v>
      </c>
      <c r="C16" s="60" t="s">
        <v>32</v>
      </c>
      <c r="D16" s="60" t="s">
        <v>40</v>
      </c>
      <c r="E16" s="82">
        <v>10</v>
      </c>
      <c r="F16" s="86"/>
      <c r="G16" s="62">
        <v>10</v>
      </c>
      <c r="H16" s="63"/>
      <c r="I16" s="83">
        <v>10</v>
      </c>
      <c r="J16" s="64"/>
      <c r="K16" s="65"/>
      <c r="L16" s="66"/>
      <c r="M16" s="67">
        <v>0</v>
      </c>
      <c r="N16" s="85" t="s">
        <v>25</v>
      </c>
      <c r="O16" s="151">
        <f t="shared" si="0"/>
        <v>0</v>
      </c>
    </row>
    <row r="17" spans="1:15" ht="40.15" customHeight="1" x14ac:dyDescent="0.25">
      <c r="A17" s="145">
        <v>13</v>
      </c>
      <c r="B17" s="60" t="s">
        <v>43</v>
      </c>
      <c r="C17" s="60" t="s">
        <v>44</v>
      </c>
      <c r="D17" s="60" t="s">
        <v>45</v>
      </c>
      <c r="E17" s="82">
        <v>20</v>
      </c>
      <c r="F17" s="61"/>
      <c r="G17" s="62">
        <v>20</v>
      </c>
      <c r="H17" s="63"/>
      <c r="I17" s="83">
        <v>1400</v>
      </c>
      <c r="J17" s="64"/>
      <c r="K17" s="65"/>
      <c r="L17" s="66"/>
      <c r="M17" s="67">
        <v>0</v>
      </c>
      <c r="N17" s="85" t="s">
        <v>25</v>
      </c>
      <c r="O17" s="151">
        <f t="shared" si="0"/>
        <v>0</v>
      </c>
    </row>
    <row r="18" spans="1:15" ht="40.15" customHeight="1" x14ac:dyDescent="0.25">
      <c r="A18" s="145">
        <v>14</v>
      </c>
      <c r="B18" s="60" t="s">
        <v>318</v>
      </c>
      <c r="C18" s="60" t="s">
        <v>141</v>
      </c>
      <c r="D18" s="60" t="s">
        <v>194</v>
      </c>
      <c r="E18" s="82">
        <v>1</v>
      </c>
      <c r="F18" s="61"/>
      <c r="G18" s="62">
        <v>1</v>
      </c>
      <c r="H18" s="63"/>
      <c r="I18" s="83">
        <v>2</v>
      </c>
      <c r="J18" s="64"/>
      <c r="K18" s="65"/>
      <c r="L18" s="66"/>
      <c r="M18" s="67">
        <v>0</v>
      </c>
      <c r="N18" s="85" t="s">
        <v>26</v>
      </c>
      <c r="O18" s="151">
        <f t="shared" si="0"/>
        <v>0</v>
      </c>
    </row>
    <row r="19" spans="1:15" ht="40.15" customHeight="1" x14ac:dyDescent="0.25">
      <c r="A19" s="145">
        <v>15</v>
      </c>
      <c r="B19" s="60" t="s">
        <v>46</v>
      </c>
      <c r="C19" s="60" t="s">
        <v>47</v>
      </c>
      <c r="D19" s="60" t="s">
        <v>48</v>
      </c>
      <c r="E19" s="82">
        <v>1</v>
      </c>
      <c r="F19" s="61"/>
      <c r="G19" s="62">
        <v>1</v>
      </c>
      <c r="H19" s="63"/>
      <c r="I19" s="83">
        <v>2</v>
      </c>
      <c r="J19" s="64"/>
      <c r="K19" s="65"/>
      <c r="L19" s="66"/>
      <c r="M19" s="67">
        <v>0</v>
      </c>
      <c r="N19" s="85" t="s">
        <v>26</v>
      </c>
      <c r="O19" s="151">
        <f t="shared" si="0"/>
        <v>0</v>
      </c>
    </row>
    <row r="20" spans="1:15" ht="40.15" customHeight="1" x14ac:dyDescent="0.25">
      <c r="A20" s="145">
        <v>16</v>
      </c>
      <c r="B20" s="60" t="s">
        <v>256</v>
      </c>
      <c r="C20" s="60" t="s">
        <v>49</v>
      </c>
      <c r="D20" s="60" t="s">
        <v>50</v>
      </c>
      <c r="E20" s="82">
        <v>3</v>
      </c>
      <c r="F20" s="61"/>
      <c r="G20" s="62">
        <v>3</v>
      </c>
      <c r="H20" s="63"/>
      <c r="I20" s="83">
        <v>6</v>
      </c>
      <c r="J20" s="73"/>
      <c r="K20" s="74"/>
      <c r="L20" s="75"/>
      <c r="M20" s="67">
        <v>0</v>
      </c>
      <c r="N20" s="85" t="s">
        <v>26</v>
      </c>
      <c r="O20" s="151">
        <f t="shared" si="0"/>
        <v>0</v>
      </c>
    </row>
    <row r="21" spans="1:15" ht="40.15" customHeight="1" x14ac:dyDescent="0.25">
      <c r="A21" s="145">
        <v>17</v>
      </c>
      <c r="B21" s="60" t="s">
        <v>257</v>
      </c>
      <c r="C21" s="60" t="s">
        <v>51</v>
      </c>
      <c r="D21" s="60" t="s">
        <v>198</v>
      </c>
      <c r="E21" s="82">
        <v>5</v>
      </c>
      <c r="F21" s="61"/>
      <c r="G21" s="62">
        <v>5</v>
      </c>
      <c r="H21" s="63">
        <v>360</v>
      </c>
      <c r="I21" s="83">
        <v>40</v>
      </c>
      <c r="J21" s="64">
        <v>360</v>
      </c>
      <c r="K21" s="65">
        <v>510</v>
      </c>
      <c r="L21" s="66">
        <f t="shared" ref="L21:L26" si="1">J21*K21</f>
        <v>183600</v>
      </c>
      <c r="M21" s="67">
        <v>0</v>
      </c>
      <c r="N21" s="85" t="s">
        <v>25</v>
      </c>
      <c r="O21" s="151">
        <f t="shared" si="0"/>
        <v>0</v>
      </c>
    </row>
    <row r="22" spans="1:15" ht="40.15" customHeight="1" x14ac:dyDescent="0.25">
      <c r="A22" s="145">
        <v>18</v>
      </c>
      <c r="B22" s="60" t="s">
        <v>52</v>
      </c>
      <c r="C22" s="60" t="s">
        <v>53</v>
      </c>
      <c r="D22" s="60" t="s">
        <v>54</v>
      </c>
      <c r="E22" s="82">
        <v>10</v>
      </c>
      <c r="F22" s="61"/>
      <c r="G22" s="62">
        <v>10</v>
      </c>
      <c r="H22" s="63">
        <v>1192</v>
      </c>
      <c r="I22" s="83">
        <v>40</v>
      </c>
      <c r="J22" s="64">
        <f t="shared" ref="J22:J26" si="2">H22</f>
        <v>1192</v>
      </c>
      <c r="K22" s="65">
        <v>247</v>
      </c>
      <c r="L22" s="66">
        <f t="shared" si="1"/>
        <v>294424</v>
      </c>
      <c r="M22" s="67">
        <v>0</v>
      </c>
      <c r="N22" s="85" t="s">
        <v>25</v>
      </c>
      <c r="O22" s="151">
        <f t="shared" si="0"/>
        <v>0</v>
      </c>
    </row>
    <row r="23" spans="1:15" ht="40.15" customHeight="1" x14ac:dyDescent="0.25">
      <c r="A23" s="145">
        <v>19</v>
      </c>
      <c r="B23" s="60" t="s">
        <v>55</v>
      </c>
      <c r="C23" s="60" t="s">
        <v>27</v>
      </c>
      <c r="D23" s="60" t="s">
        <v>56</v>
      </c>
      <c r="E23" s="82">
        <v>5</v>
      </c>
      <c r="F23" s="61"/>
      <c r="G23" s="62">
        <v>5</v>
      </c>
      <c r="H23" s="63">
        <v>1192</v>
      </c>
      <c r="I23" s="83">
        <v>20</v>
      </c>
      <c r="J23" s="64">
        <f t="shared" si="2"/>
        <v>1192</v>
      </c>
      <c r="K23" s="65">
        <v>247</v>
      </c>
      <c r="L23" s="66">
        <f t="shared" si="1"/>
        <v>294424</v>
      </c>
      <c r="M23" s="67">
        <v>0</v>
      </c>
      <c r="N23" s="85" t="s">
        <v>25</v>
      </c>
      <c r="O23" s="151">
        <f t="shared" si="0"/>
        <v>0</v>
      </c>
    </row>
    <row r="24" spans="1:15" ht="40.15" customHeight="1" x14ac:dyDescent="0.25">
      <c r="A24" s="145">
        <v>20</v>
      </c>
      <c r="B24" s="60" t="s">
        <v>57</v>
      </c>
      <c r="C24" s="60" t="s">
        <v>27</v>
      </c>
      <c r="D24" s="60" t="s">
        <v>58</v>
      </c>
      <c r="E24" s="82">
        <v>5</v>
      </c>
      <c r="F24" s="61"/>
      <c r="G24" s="62">
        <v>5</v>
      </c>
      <c r="H24" s="63">
        <v>1192</v>
      </c>
      <c r="I24" s="83">
        <v>100</v>
      </c>
      <c r="J24" s="64">
        <f t="shared" si="2"/>
        <v>1192</v>
      </c>
      <c r="K24" s="65">
        <v>247</v>
      </c>
      <c r="L24" s="66">
        <f t="shared" si="1"/>
        <v>294424</v>
      </c>
      <c r="M24" s="67">
        <v>0</v>
      </c>
      <c r="N24" s="85" t="s">
        <v>25</v>
      </c>
      <c r="O24" s="151">
        <f t="shared" si="0"/>
        <v>0</v>
      </c>
    </row>
    <row r="25" spans="1:15" ht="40.15" customHeight="1" x14ac:dyDescent="0.25">
      <c r="A25" s="145">
        <v>21</v>
      </c>
      <c r="B25" s="60" t="s">
        <v>59</v>
      </c>
      <c r="C25" s="60" t="s">
        <v>27</v>
      </c>
      <c r="D25" s="60" t="s">
        <v>60</v>
      </c>
      <c r="E25" s="82">
        <v>5</v>
      </c>
      <c r="F25" s="61"/>
      <c r="G25" s="62">
        <v>5</v>
      </c>
      <c r="H25" s="63">
        <v>1192</v>
      </c>
      <c r="I25" s="83">
        <v>40</v>
      </c>
      <c r="J25" s="64">
        <f t="shared" si="2"/>
        <v>1192</v>
      </c>
      <c r="K25" s="65">
        <v>247</v>
      </c>
      <c r="L25" s="66">
        <f t="shared" si="1"/>
        <v>294424</v>
      </c>
      <c r="M25" s="67">
        <v>0</v>
      </c>
      <c r="N25" s="85" t="s">
        <v>25</v>
      </c>
      <c r="O25" s="151">
        <f t="shared" si="0"/>
        <v>0</v>
      </c>
    </row>
    <row r="26" spans="1:15" ht="40.15" customHeight="1" x14ac:dyDescent="0.25">
      <c r="A26" s="145">
        <v>22</v>
      </c>
      <c r="B26" s="60" t="s">
        <v>162</v>
      </c>
      <c r="C26" s="60" t="s">
        <v>27</v>
      </c>
      <c r="D26" s="60" t="s">
        <v>199</v>
      </c>
      <c r="E26" s="82">
        <v>5</v>
      </c>
      <c r="F26" s="61"/>
      <c r="G26" s="62">
        <v>5</v>
      </c>
      <c r="H26" s="63">
        <v>1192</v>
      </c>
      <c r="I26" s="83">
        <v>20</v>
      </c>
      <c r="J26" s="64">
        <f t="shared" si="2"/>
        <v>1192</v>
      </c>
      <c r="K26" s="65">
        <v>247</v>
      </c>
      <c r="L26" s="66">
        <f t="shared" si="1"/>
        <v>294424</v>
      </c>
      <c r="M26" s="67">
        <v>0</v>
      </c>
      <c r="N26" s="85" t="s">
        <v>25</v>
      </c>
      <c r="O26" s="151">
        <f t="shared" si="0"/>
        <v>0</v>
      </c>
    </row>
    <row r="27" spans="1:15" ht="40.15" customHeight="1" x14ac:dyDescent="0.25">
      <c r="A27" s="145">
        <v>23</v>
      </c>
      <c r="B27" s="60" t="s">
        <v>258</v>
      </c>
      <c r="C27" s="60" t="s">
        <v>32</v>
      </c>
      <c r="D27" s="60" t="s">
        <v>200</v>
      </c>
      <c r="E27" s="82">
        <v>5</v>
      </c>
      <c r="F27" s="61"/>
      <c r="G27" s="62">
        <v>5</v>
      </c>
      <c r="H27" s="63">
        <v>1192</v>
      </c>
      <c r="I27" s="83">
        <v>10</v>
      </c>
      <c r="J27" s="64">
        <f>H27</f>
        <v>1192</v>
      </c>
      <c r="K27" s="65">
        <v>247</v>
      </c>
      <c r="L27" s="66">
        <f>J27*K27</f>
        <v>294424</v>
      </c>
      <c r="M27" s="67">
        <v>0</v>
      </c>
      <c r="N27" s="85" t="s">
        <v>25</v>
      </c>
      <c r="O27" s="151">
        <f t="shared" si="0"/>
        <v>0</v>
      </c>
    </row>
    <row r="28" spans="1:15" ht="40.15" customHeight="1" x14ac:dyDescent="0.25">
      <c r="A28" s="145">
        <v>24</v>
      </c>
      <c r="B28" s="60" t="s">
        <v>61</v>
      </c>
      <c r="C28" s="60" t="s">
        <v>32</v>
      </c>
      <c r="D28" s="60" t="s">
        <v>201</v>
      </c>
      <c r="E28" s="82">
        <v>5</v>
      </c>
      <c r="F28" s="61"/>
      <c r="G28" s="62">
        <v>5</v>
      </c>
      <c r="H28" s="63"/>
      <c r="I28" s="83">
        <v>10</v>
      </c>
      <c r="J28" s="64"/>
      <c r="K28" s="65"/>
      <c r="L28" s="66"/>
      <c r="M28" s="67">
        <v>0</v>
      </c>
      <c r="N28" s="85" t="s">
        <v>25</v>
      </c>
      <c r="O28" s="151">
        <f t="shared" si="0"/>
        <v>0</v>
      </c>
    </row>
    <row r="29" spans="1:15" ht="40.15" customHeight="1" x14ac:dyDescent="0.25">
      <c r="A29" s="145">
        <v>25</v>
      </c>
      <c r="B29" s="60" t="s">
        <v>237</v>
      </c>
      <c r="C29" s="60" t="s">
        <v>62</v>
      </c>
      <c r="D29" s="60" t="s">
        <v>63</v>
      </c>
      <c r="E29" s="82">
        <v>2</v>
      </c>
      <c r="F29" s="86"/>
      <c r="G29" s="62">
        <v>2</v>
      </c>
      <c r="H29" s="63"/>
      <c r="I29" s="83">
        <v>15</v>
      </c>
      <c r="J29" s="64"/>
      <c r="K29" s="65"/>
      <c r="L29" s="66"/>
      <c r="M29" s="67">
        <v>0</v>
      </c>
      <c r="N29" s="85" t="s">
        <v>25</v>
      </c>
      <c r="O29" s="151">
        <f t="shared" si="0"/>
        <v>0</v>
      </c>
    </row>
    <row r="30" spans="1:15" ht="40.15" customHeight="1" x14ac:dyDescent="0.25">
      <c r="A30" s="145">
        <v>26</v>
      </c>
      <c r="B30" s="60" t="s">
        <v>259</v>
      </c>
      <c r="C30" s="60" t="s">
        <v>64</v>
      </c>
      <c r="D30" s="60" t="s">
        <v>66</v>
      </c>
      <c r="E30" s="82">
        <v>10</v>
      </c>
      <c r="F30" s="86"/>
      <c r="G30" s="62">
        <v>10</v>
      </c>
      <c r="H30" s="63"/>
      <c r="I30" s="83">
        <v>10</v>
      </c>
      <c r="J30" s="64"/>
      <c r="K30" s="65"/>
      <c r="L30" s="66"/>
      <c r="M30" s="67">
        <v>0</v>
      </c>
      <c r="N30" s="85" t="s">
        <v>25</v>
      </c>
      <c r="O30" s="151">
        <f t="shared" si="0"/>
        <v>0</v>
      </c>
    </row>
    <row r="31" spans="1:15" ht="40.15" customHeight="1" x14ac:dyDescent="0.25">
      <c r="A31" s="145">
        <v>27</v>
      </c>
      <c r="B31" s="60" t="s">
        <v>67</v>
      </c>
      <c r="C31" s="60" t="s">
        <v>68</v>
      </c>
      <c r="D31" s="60" t="s">
        <v>65</v>
      </c>
      <c r="E31" s="82">
        <v>5</v>
      </c>
      <c r="F31" s="61"/>
      <c r="G31" s="62">
        <v>5</v>
      </c>
      <c r="H31" s="63"/>
      <c r="I31" s="83">
        <v>60</v>
      </c>
      <c r="J31" s="64"/>
      <c r="K31" s="65"/>
      <c r="L31" s="66"/>
      <c r="M31" s="67">
        <v>0</v>
      </c>
      <c r="N31" s="85" t="s">
        <v>25</v>
      </c>
      <c r="O31" s="151">
        <f t="shared" si="0"/>
        <v>0</v>
      </c>
    </row>
    <row r="32" spans="1:15" ht="50.25" customHeight="1" x14ac:dyDescent="0.25">
      <c r="A32" s="145">
        <v>28</v>
      </c>
      <c r="B32" s="60" t="s">
        <v>69</v>
      </c>
      <c r="C32" s="60" t="s">
        <v>70</v>
      </c>
      <c r="D32" s="60" t="s">
        <v>202</v>
      </c>
      <c r="E32" s="82">
        <v>5</v>
      </c>
      <c r="F32" s="61"/>
      <c r="G32" s="62">
        <v>5</v>
      </c>
      <c r="H32" s="63"/>
      <c r="I32" s="83">
        <v>10</v>
      </c>
      <c r="J32" s="64"/>
      <c r="K32" s="65"/>
      <c r="L32" s="66"/>
      <c r="M32" s="67">
        <v>0</v>
      </c>
      <c r="N32" s="85" t="s">
        <v>25</v>
      </c>
      <c r="O32" s="151">
        <f t="shared" si="0"/>
        <v>0</v>
      </c>
    </row>
    <row r="33" spans="1:15" ht="40.15" customHeight="1" x14ac:dyDescent="0.25">
      <c r="A33" s="145">
        <v>29</v>
      </c>
      <c r="B33" s="60" t="s">
        <v>115</v>
      </c>
      <c r="C33" s="60" t="s">
        <v>32</v>
      </c>
      <c r="D33" s="60" t="s">
        <v>205</v>
      </c>
      <c r="E33" s="82">
        <v>5</v>
      </c>
      <c r="F33" s="86"/>
      <c r="G33" s="62">
        <v>5</v>
      </c>
      <c r="H33" s="63">
        <v>1192</v>
      </c>
      <c r="I33" s="83">
        <v>80</v>
      </c>
      <c r="J33" s="64">
        <f>H33</f>
        <v>1192</v>
      </c>
      <c r="K33" s="65">
        <v>247</v>
      </c>
      <c r="L33" s="66">
        <f>J33*K33</f>
        <v>294424</v>
      </c>
      <c r="M33" s="67">
        <v>0</v>
      </c>
      <c r="N33" s="85" t="s">
        <v>25</v>
      </c>
      <c r="O33" s="151">
        <f t="shared" si="0"/>
        <v>0</v>
      </c>
    </row>
    <row r="34" spans="1:15" ht="55.5" customHeight="1" x14ac:dyDescent="0.25">
      <c r="A34" s="145">
        <v>30</v>
      </c>
      <c r="B34" s="60" t="s">
        <v>71</v>
      </c>
      <c r="C34" s="60" t="s">
        <v>197</v>
      </c>
      <c r="D34" s="60" t="s">
        <v>72</v>
      </c>
      <c r="E34" s="82">
        <v>5</v>
      </c>
      <c r="F34" s="61"/>
      <c r="G34" s="62">
        <v>5</v>
      </c>
      <c r="H34" s="63"/>
      <c r="I34" s="83">
        <v>80</v>
      </c>
      <c r="J34" s="64"/>
      <c r="K34" s="65"/>
      <c r="L34" s="66"/>
      <c r="M34" s="67">
        <v>0</v>
      </c>
      <c r="N34" s="85" t="s">
        <v>25</v>
      </c>
      <c r="O34" s="151">
        <f t="shared" si="0"/>
        <v>0</v>
      </c>
    </row>
    <row r="35" spans="1:15" ht="40.15" customHeight="1" x14ac:dyDescent="0.25">
      <c r="A35" s="145">
        <v>31</v>
      </c>
      <c r="B35" s="60" t="s">
        <v>157</v>
      </c>
      <c r="C35" s="60" t="s">
        <v>42</v>
      </c>
      <c r="D35" s="60" t="s">
        <v>73</v>
      </c>
      <c r="E35" s="82">
        <v>10</v>
      </c>
      <c r="F35" s="61"/>
      <c r="G35" s="62">
        <v>10</v>
      </c>
      <c r="H35" s="63"/>
      <c r="I35" s="83">
        <v>20</v>
      </c>
      <c r="J35" s="64"/>
      <c r="K35" s="65"/>
      <c r="L35" s="66"/>
      <c r="M35" s="67">
        <v>0</v>
      </c>
      <c r="N35" s="85" t="s">
        <v>25</v>
      </c>
      <c r="O35" s="151">
        <f t="shared" si="0"/>
        <v>0</v>
      </c>
    </row>
    <row r="36" spans="1:15" ht="40.15" customHeight="1" x14ac:dyDescent="0.25">
      <c r="A36" s="145">
        <v>32</v>
      </c>
      <c r="B36" s="60" t="s">
        <v>260</v>
      </c>
      <c r="C36" s="60" t="s">
        <v>27</v>
      </c>
      <c r="D36" s="60" t="s">
        <v>74</v>
      </c>
      <c r="E36" s="82">
        <v>5</v>
      </c>
      <c r="F36" s="61"/>
      <c r="G36" s="62">
        <v>5</v>
      </c>
      <c r="H36" s="63"/>
      <c r="I36" s="83">
        <v>40</v>
      </c>
      <c r="J36" s="64"/>
      <c r="K36" s="65"/>
      <c r="L36" s="66"/>
      <c r="M36" s="67">
        <v>0</v>
      </c>
      <c r="N36" s="85" t="s">
        <v>25</v>
      </c>
      <c r="O36" s="151">
        <f t="shared" si="0"/>
        <v>0</v>
      </c>
    </row>
    <row r="37" spans="1:15" ht="40.15" customHeight="1" x14ac:dyDescent="0.25">
      <c r="A37" s="145">
        <v>33</v>
      </c>
      <c r="B37" s="60" t="s">
        <v>238</v>
      </c>
      <c r="C37" s="60" t="s">
        <v>141</v>
      </c>
      <c r="D37" s="60" t="s">
        <v>239</v>
      </c>
      <c r="E37" s="82">
        <v>2.4</v>
      </c>
      <c r="F37" s="61"/>
      <c r="G37" s="62">
        <v>2.4</v>
      </c>
      <c r="H37" s="63"/>
      <c r="I37" s="83">
        <v>9.6</v>
      </c>
      <c r="J37" s="64"/>
      <c r="K37" s="65"/>
      <c r="L37" s="66"/>
      <c r="M37" s="67">
        <v>0</v>
      </c>
      <c r="N37" s="85" t="s">
        <v>26</v>
      </c>
      <c r="O37" s="151">
        <f t="shared" ref="O37" si="3">SUM(M37*I37)</f>
        <v>0</v>
      </c>
    </row>
    <row r="38" spans="1:15" ht="40.15" customHeight="1" x14ac:dyDescent="0.25">
      <c r="A38" s="145">
        <v>34</v>
      </c>
      <c r="B38" s="60" t="s">
        <v>75</v>
      </c>
      <c r="C38" s="155"/>
      <c r="D38" s="60" t="s">
        <v>72</v>
      </c>
      <c r="E38" s="82">
        <v>0.1</v>
      </c>
      <c r="F38" s="61"/>
      <c r="G38" s="62">
        <v>0.1</v>
      </c>
      <c r="H38" s="63"/>
      <c r="I38" s="83">
        <v>0.2</v>
      </c>
      <c r="J38" s="64"/>
      <c r="K38" s="65"/>
      <c r="L38" s="66"/>
      <c r="M38" s="67">
        <v>0</v>
      </c>
      <c r="N38" s="85" t="s">
        <v>26</v>
      </c>
      <c r="O38" s="151">
        <f t="shared" si="0"/>
        <v>0</v>
      </c>
    </row>
    <row r="39" spans="1:15" ht="40.15" customHeight="1" x14ac:dyDescent="0.25">
      <c r="A39" s="145">
        <v>35</v>
      </c>
      <c r="B39" s="60" t="s">
        <v>76</v>
      </c>
      <c r="C39" s="60" t="s">
        <v>42</v>
      </c>
      <c r="D39" s="60" t="s">
        <v>77</v>
      </c>
      <c r="E39" s="82">
        <v>10</v>
      </c>
      <c r="F39" s="61"/>
      <c r="G39" s="62">
        <v>10</v>
      </c>
      <c r="H39" s="63"/>
      <c r="I39" s="83">
        <v>20</v>
      </c>
      <c r="J39" s="64"/>
      <c r="K39" s="65"/>
      <c r="L39" s="66"/>
      <c r="M39" s="67">
        <v>0</v>
      </c>
      <c r="N39" s="85" t="s">
        <v>25</v>
      </c>
      <c r="O39" s="151">
        <f t="shared" si="0"/>
        <v>0</v>
      </c>
    </row>
    <row r="40" spans="1:15" ht="39.950000000000003" customHeight="1" x14ac:dyDescent="0.25">
      <c r="A40" s="145">
        <v>36</v>
      </c>
      <c r="B40" s="60" t="s">
        <v>116</v>
      </c>
      <c r="C40" s="60" t="s">
        <v>28</v>
      </c>
      <c r="D40" s="60" t="s">
        <v>120</v>
      </c>
      <c r="E40" s="82">
        <v>5</v>
      </c>
      <c r="F40" s="61"/>
      <c r="G40" s="62">
        <v>5</v>
      </c>
      <c r="H40" s="63"/>
      <c r="I40" s="83">
        <v>5</v>
      </c>
      <c r="J40" s="64"/>
      <c r="K40" s="65"/>
      <c r="L40" s="66"/>
      <c r="M40" s="67">
        <v>0</v>
      </c>
      <c r="N40" s="85" t="s">
        <v>25</v>
      </c>
      <c r="O40" s="151">
        <f t="shared" si="0"/>
        <v>0</v>
      </c>
    </row>
    <row r="41" spans="1:15" ht="51.75" customHeight="1" x14ac:dyDescent="0.25">
      <c r="A41" s="145">
        <v>37</v>
      </c>
      <c r="B41" s="60" t="s">
        <v>224</v>
      </c>
      <c r="C41" s="60" t="s">
        <v>78</v>
      </c>
      <c r="D41" s="60" t="s">
        <v>203</v>
      </c>
      <c r="E41" s="82">
        <v>0.6</v>
      </c>
      <c r="F41" s="61"/>
      <c r="G41" s="62">
        <v>0.6</v>
      </c>
      <c r="H41" s="63">
        <v>1192</v>
      </c>
      <c r="I41" s="83">
        <v>2</v>
      </c>
      <c r="J41" s="64">
        <f>H41</f>
        <v>1192</v>
      </c>
      <c r="K41" s="65">
        <v>247</v>
      </c>
      <c r="L41" s="66">
        <f>J41*K41</f>
        <v>294424</v>
      </c>
      <c r="M41" s="67">
        <v>0</v>
      </c>
      <c r="N41" s="85" t="s">
        <v>26</v>
      </c>
      <c r="O41" s="151">
        <f t="shared" si="0"/>
        <v>0</v>
      </c>
    </row>
    <row r="42" spans="1:15" ht="39.950000000000003" customHeight="1" x14ac:dyDescent="0.25">
      <c r="A42" s="145">
        <v>38</v>
      </c>
      <c r="B42" s="85" t="s">
        <v>213</v>
      </c>
      <c r="C42" s="125" t="s">
        <v>32</v>
      </c>
      <c r="D42" s="85" t="s">
        <v>130</v>
      </c>
      <c r="E42" s="84">
        <v>5</v>
      </c>
      <c r="F42" s="86"/>
      <c r="G42" s="62">
        <v>5</v>
      </c>
      <c r="H42" s="63"/>
      <c r="I42" s="83">
        <v>40</v>
      </c>
      <c r="J42" s="64"/>
      <c r="K42" s="65"/>
      <c r="L42" s="66"/>
      <c r="M42" s="67">
        <v>0</v>
      </c>
      <c r="N42" s="85" t="s">
        <v>25</v>
      </c>
      <c r="O42" s="151">
        <f t="shared" si="0"/>
        <v>0</v>
      </c>
    </row>
    <row r="43" spans="1:15" ht="39.950000000000003" customHeight="1" x14ac:dyDescent="0.25">
      <c r="A43" s="145">
        <v>39</v>
      </c>
      <c r="B43" s="60" t="s">
        <v>206</v>
      </c>
      <c r="C43" s="60" t="s">
        <v>131</v>
      </c>
      <c r="D43" s="60" t="s">
        <v>204</v>
      </c>
      <c r="E43" s="82">
        <v>10</v>
      </c>
      <c r="F43" s="61"/>
      <c r="G43" s="62">
        <v>10</v>
      </c>
      <c r="H43" s="63"/>
      <c r="I43" s="83">
        <v>400</v>
      </c>
      <c r="J43" s="64"/>
      <c r="K43" s="65"/>
      <c r="L43" s="66"/>
      <c r="M43" s="67">
        <v>0</v>
      </c>
      <c r="N43" s="85" t="s">
        <v>25</v>
      </c>
      <c r="O43" s="151">
        <f t="shared" si="0"/>
        <v>0</v>
      </c>
    </row>
    <row r="44" spans="1:15" ht="39.950000000000003" customHeight="1" x14ac:dyDescent="0.25">
      <c r="A44" s="145">
        <v>40</v>
      </c>
      <c r="B44" s="60" t="s">
        <v>262</v>
      </c>
      <c r="C44" s="60" t="s">
        <v>132</v>
      </c>
      <c r="D44" s="60" t="s">
        <v>204</v>
      </c>
      <c r="E44" s="82">
        <v>0.06</v>
      </c>
      <c r="F44" s="61"/>
      <c r="G44" s="62">
        <v>0.06</v>
      </c>
      <c r="H44" s="63"/>
      <c r="I44" s="83">
        <v>2</v>
      </c>
      <c r="J44" s="64"/>
      <c r="K44" s="65"/>
      <c r="L44" s="66"/>
      <c r="M44" s="67">
        <v>0</v>
      </c>
      <c r="N44" s="85" t="s">
        <v>26</v>
      </c>
      <c r="O44" s="151">
        <f t="shared" si="0"/>
        <v>0</v>
      </c>
    </row>
    <row r="45" spans="1:15" ht="39.950000000000003" customHeight="1" x14ac:dyDescent="0.25">
      <c r="A45" s="145">
        <v>41</v>
      </c>
      <c r="B45" s="60" t="s">
        <v>261</v>
      </c>
      <c r="C45" s="60" t="s">
        <v>131</v>
      </c>
      <c r="D45" s="60" t="s">
        <v>134</v>
      </c>
      <c r="E45" s="82">
        <v>5</v>
      </c>
      <c r="F45" s="61"/>
      <c r="G45" s="62">
        <v>5</v>
      </c>
      <c r="H45" s="63"/>
      <c r="I45" s="83">
        <v>40</v>
      </c>
      <c r="J45" s="64"/>
      <c r="K45" s="65"/>
      <c r="L45" s="66"/>
      <c r="M45" s="67">
        <v>0</v>
      </c>
      <c r="N45" s="85" t="s">
        <v>25</v>
      </c>
      <c r="O45" s="151">
        <f t="shared" si="0"/>
        <v>0</v>
      </c>
    </row>
    <row r="46" spans="1:15" ht="39.950000000000003" customHeight="1" x14ac:dyDescent="0.25">
      <c r="A46" s="145">
        <v>42</v>
      </c>
      <c r="B46" s="60" t="s">
        <v>173</v>
      </c>
      <c r="C46" s="60" t="s">
        <v>27</v>
      </c>
      <c r="D46" s="60" t="s">
        <v>174</v>
      </c>
      <c r="E46" s="82">
        <v>5</v>
      </c>
      <c r="F46" s="61"/>
      <c r="G46" s="62">
        <v>5</v>
      </c>
      <c r="H46" s="63"/>
      <c r="I46" s="83">
        <v>20</v>
      </c>
      <c r="J46" s="64"/>
      <c r="K46" s="65"/>
      <c r="L46" s="66"/>
      <c r="M46" s="67">
        <v>0</v>
      </c>
      <c r="N46" s="85" t="s">
        <v>25</v>
      </c>
      <c r="O46" s="151">
        <f t="shared" si="0"/>
        <v>0</v>
      </c>
    </row>
    <row r="47" spans="1:15" ht="39.950000000000003" customHeight="1" x14ac:dyDescent="0.25">
      <c r="A47" s="145">
        <v>43</v>
      </c>
      <c r="B47" s="60" t="s">
        <v>263</v>
      </c>
      <c r="C47" s="60" t="s">
        <v>118</v>
      </c>
      <c r="D47" s="60" t="s">
        <v>120</v>
      </c>
      <c r="E47" s="82">
        <v>0.09</v>
      </c>
      <c r="F47" s="61"/>
      <c r="G47" s="62">
        <v>0.09</v>
      </c>
      <c r="H47" s="63"/>
      <c r="I47" s="83">
        <v>0.27</v>
      </c>
      <c r="J47" s="64"/>
      <c r="K47" s="65"/>
      <c r="L47" s="66"/>
      <c r="M47" s="67">
        <v>0</v>
      </c>
      <c r="N47" s="85" t="s">
        <v>26</v>
      </c>
      <c r="O47" s="151">
        <f t="shared" si="0"/>
        <v>0</v>
      </c>
    </row>
    <row r="48" spans="1:15" ht="66.75" customHeight="1" x14ac:dyDescent="0.25">
      <c r="A48" s="145">
        <v>44</v>
      </c>
      <c r="B48" s="60" t="s">
        <v>264</v>
      </c>
      <c r="C48" s="60" t="s">
        <v>197</v>
      </c>
      <c r="D48" s="60" t="s">
        <v>120</v>
      </c>
      <c r="E48" s="82">
        <v>5</v>
      </c>
      <c r="F48" s="61"/>
      <c r="G48" s="62">
        <v>5</v>
      </c>
      <c r="H48" s="63"/>
      <c r="I48" s="83">
        <v>40</v>
      </c>
      <c r="J48" s="64"/>
      <c r="K48" s="65"/>
      <c r="L48" s="66"/>
      <c r="M48" s="67">
        <v>0</v>
      </c>
      <c r="N48" s="85" t="s">
        <v>25</v>
      </c>
      <c r="O48" s="151">
        <f t="shared" si="0"/>
        <v>0</v>
      </c>
    </row>
    <row r="49" spans="1:15" ht="39.950000000000003" customHeight="1" x14ac:dyDescent="0.25">
      <c r="A49" s="145">
        <v>45</v>
      </c>
      <c r="B49" s="60" t="s">
        <v>265</v>
      </c>
      <c r="C49" s="60" t="s">
        <v>28</v>
      </c>
      <c r="D49" s="60" t="s">
        <v>120</v>
      </c>
      <c r="E49" s="82">
        <v>1</v>
      </c>
      <c r="F49" s="61"/>
      <c r="G49" s="62">
        <v>1</v>
      </c>
      <c r="H49" s="63"/>
      <c r="I49" s="83">
        <v>5</v>
      </c>
      <c r="J49" s="64"/>
      <c r="K49" s="65"/>
      <c r="L49" s="66"/>
      <c r="M49" s="67">
        <v>0</v>
      </c>
      <c r="N49" s="85" t="s">
        <v>25</v>
      </c>
      <c r="O49" s="151">
        <f t="shared" si="0"/>
        <v>0</v>
      </c>
    </row>
    <row r="50" spans="1:15" ht="39.950000000000003" customHeight="1" x14ac:dyDescent="0.25">
      <c r="A50" s="145">
        <v>46</v>
      </c>
      <c r="B50" s="60" t="s">
        <v>250</v>
      </c>
      <c r="C50" s="60" t="s">
        <v>131</v>
      </c>
      <c r="D50" s="60" t="s">
        <v>129</v>
      </c>
      <c r="E50" s="82">
        <v>5</v>
      </c>
      <c r="F50" s="87"/>
      <c r="G50" s="88">
        <v>5</v>
      </c>
      <c r="H50" s="63"/>
      <c r="I50" s="83">
        <v>60</v>
      </c>
      <c r="J50" s="64"/>
      <c r="K50" s="65"/>
      <c r="L50" s="66"/>
      <c r="M50" s="67">
        <v>0</v>
      </c>
      <c r="N50" s="85" t="s">
        <v>25</v>
      </c>
      <c r="O50" s="151">
        <f t="shared" si="0"/>
        <v>0</v>
      </c>
    </row>
    <row r="51" spans="1:15" ht="39.950000000000003" customHeight="1" x14ac:dyDescent="0.25">
      <c r="A51" s="145">
        <v>47</v>
      </c>
      <c r="B51" s="60" t="s">
        <v>249</v>
      </c>
      <c r="C51" s="60" t="s">
        <v>32</v>
      </c>
      <c r="D51" s="60" t="s">
        <v>274</v>
      </c>
      <c r="E51" s="82">
        <v>3</v>
      </c>
      <c r="F51" s="87"/>
      <c r="G51" s="88">
        <v>3</v>
      </c>
      <c r="H51" s="63"/>
      <c r="I51" s="83">
        <v>18</v>
      </c>
      <c r="J51" s="64"/>
      <c r="K51" s="65"/>
      <c r="L51" s="66"/>
      <c r="M51" s="67">
        <v>0</v>
      </c>
      <c r="N51" s="85" t="s">
        <v>25</v>
      </c>
      <c r="O51" s="151">
        <f t="shared" si="0"/>
        <v>0</v>
      </c>
    </row>
    <row r="52" spans="1:15" ht="39.950000000000003" customHeight="1" x14ac:dyDescent="0.25">
      <c r="A52" s="145">
        <v>48</v>
      </c>
      <c r="B52" s="60" t="s">
        <v>248</v>
      </c>
      <c r="C52" s="60" t="s">
        <v>62</v>
      </c>
      <c r="D52" s="60" t="s">
        <v>135</v>
      </c>
      <c r="E52" s="82">
        <v>10</v>
      </c>
      <c r="F52" s="87"/>
      <c r="G52" s="88">
        <v>10</v>
      </c>
      <c r="H52" s="63"/>
      <c r="I52" s="83">
        <v>40</v>
      </c>
      <c r="J52" s="64"/>
      <c r="K52" s="65"/>
      <c r="L52" s="66"/>
      <c r="M52" s="67">
        <v>0</v>
      </c>
      <c r="N52" s="85" t="s">
        <v>25</v>
      </c>
      <c r="O52" s="151">
        <f t="shared" si="0"/>
        <v>0</v>
      </c>
    </row>
    <row r="53" spans="1:15" ht="39.950000000000003" customHeight="1" x14ac:dyDescent="0.25">
      <c r="A53" s="145">
        <v>49</v>
      </c>
      <c r="B53" s="60" t="s">
        <v>247</v>
      </c>
      <c r="C53" s="60" t="s">
        <v>27</v>
      </c>
      <c r="D53" s="60" t="s">
        <v>136</v>
      </c>
      <c r="E53" s="82">
        <v>5</v>
      </c>
      <c r="F53" s="87"/>
      <c r="G53" s="88">
        <v>5</v>
      </c>
      <c r="H53" s="63"/>
      <c r="I53" s="83">
        <v>5</v>
      </c>
      <c r="J53" s="64"/>
      <c r="K53" s="65"/>
      <c r="L53" s="66"/>
      <c r="M53" s="67">
        <v>0</v>
      </c>
      <c r="N53" s="85" t="s">
        <v>25</v>
      </c>
      <c r="O53" s="151">
        <f t="shared" si="0"/>
        <v>0</v>
      </c>
    </row>
    <row r="54" spans="1:15" ht="39.950000000000003" customHeight="1" x14ac:dyDescent="0.25">
      <c r="A54" s="145">
        <v>50</v>
      </c>
      <c r="B54" s="60" t="s">
        <v>246</v>
      </c>
      <c r="C54" s="60" t="s">
        <v>197</v>
      </c>
      <c r="D54" s="60" t="s">
        <v>143</v>
      </c>
      <c r="E54" s="82">
        <v>5</v>
      </c>
      <c r="F54" s="87"/>
      <c r="G54" s="88">
        <v>5</v>
      </c>
      <c r="H54" s="63"/>
      <c r="I54" s="83">
        <v>40</v>
      </c>
      <c r="J54" s="64"/>
      <c r="K54" s="65"/>
      <c r="L54" s="66"/>
      <c r="M54" s="67">
        <v>0</v>
      </c>
      <c r="N54" s="85" t="s">
        <v>25</v>
      </c>
      <c r="O54" s="151">
        <f t="shared" si="0"/>
        <v>0</v>
      </c>
    </row>
    <row r="55" spans="1:15" ht="39.950000000000003" customHeight="1" x14ac:dyDescent="0.25">
      <c r="A55" s="145">
        <v>51</v>
      </c>
      <c r="B55" s="60" t="s">
        <v>245</v>
      </c>
      <c r="C55" s="60" t="s">
        <v>32</v>
      </c>
      <c r="D55" s="60" t="s">
        <v>120</v>
      </c>
      <c r="E55" s="82">
        <v>5</v>
      </c>
      <c r="F55" s="87"/>
      <c r="G55" s="88">
        <v>5</v>
      </c>
      <c r="H55" s="63"/>
      <c r="I55" s="83">
        <v>20</v>
      </c>
      <c r="J55" s="64"/>
      <c r="K55" s="65"/>
      <c r="L55" s="66"/>
      <c r="M55" s="67">
        <v>0</v>
      </c>
      <c r="N55" s="85" t="s">
        <v>25</v>
      </c>
      <c r="O55" s="151">
        <f t="shared" si="0"/>
        <v>0</v>
      </c>
    </row>
    <row r="56" spans="1:15" ht="39.950000000000003" customHeight="1" x14ac:dyDescent="0.25">
      <c r="A56" s="145">
        <v>52</v>
      </c>
      <c r="B56" s="60" t="s">
        <v>244</v>
      </c>
      <c r="C56" s="60" t="s">
        <v>78</v>
      </c>
      <c r="D56" s="60" t="s">
        <v>146</v>
      </c>
      <c r="E56" s="82">
        <v>0.13300000000000001</v>
      </c>
      <c r="F56" s="87"/>
      <c r="G56" s="88">
        <v>0.13300000000000001</v>
      </c>
      <c r="H56" s="63"/>
      <c r="I56" s="83">
        <v>2</v>
      </c>
      <c r="J56" s="64"/>
      <c r="K56" s="65"/>
      <c r="L56" s="66"/>
      <c r="M56" s="67">
        <v>0</v>
      </c>
      <c r="N56" s="85" t="s">
        <v>25</v>
      </c>
      <c r="O56" s="151">
        <f t="shared" si="0"/>
        <v>0</v>
      </c>
    </row>
    <row r="57" spans="1:15" ht="39.950000000000003" customHeight="1" x14ac:dyDescent="0.25">
      <c r="A57" s="145">
        <v>53</v>
      </c>
      <c r="B57" s="60" t="s">
        <v>266</v>
      </c>
      <c r="C57" s="60" t="s">
        <v>78</v>
      </c>
      <c r="D57" s="60" t="s">
        <v>158</v>
      </c>
      <c r="E57" s="82">
        <v>0.5</v>
      </c>
      <c r="F57" s="87"/>
      <c r="G57" s="88">
        <v>0.5</v>
      </c>
      <c r="H57" s="63"/>
      <c r="I57" s="83">
        <v>4</v>
      </c>
      <c r="J57" s="64"/>
      <c r="K57" s="65"/>
      <c r="L57" s="66"/>
      <c r="M57" s="67">
        <v>0</v>
      </c>
      <c r="N57" s="85" t="s">
        <v>26</v>
      </c>
      <c r="O57" s="151">
        <f t="shared" si="0"/>
        <v>0</v>
      </c>
    </row>
    <row r="58" spans="1:15" ht="39.950000000000003" customHeight="1" x14ac:dyDescent="0.25">
      <c r="A58" s="145">
        <v>54</v>
      </c>
      <c r="B58" s="106" t="s">
        <v>267</v>
      </c>
      <c r="C58" s="60" t="s">
        <v>78</v>
      </c>
      <c r="D58" s="60" t="s">
        <v>178</v>
      </c>
      <c r="E58" s="107">
        <v>1</v>
      </c>
      <c r="F58" s="87"/>
      <c r="G58" s="88">
        <v>1</v>
      </c>
      <c r="H58" s="108"/>
      <c r="I58" s="109">
        <v>4</v>
      </c>
      <c r="J58" s="110"/>
      <c r="K58" s="111"/>
      <c r="L58" s="112"/>
      <c r="M58" s="67">
        <v>0</v>
      </c>
      <c r="N58" s="113" t="s">
        <v>26</v>
      </c>
      <c r="O58" s="152">
        <f t="shared" ref="O58:O62" si="4">SUM(M58*I58)</f>
        <v>0</v>
      </c>
    </row>
    <row r="59" spans="1:15" ht="39.950000000000003" customHeight="1" x14ac:dyDescent="0.25">
      <c r="A59" s="145">
        <v>55</v>
      </c>
      <c r="B59" s="106" t="s">
        <v>268</v>
      </c>
      <c r="C59" s="60" t="s">
        <v>32</v>
      </c>
      <c r="D59" s="153" t="s">
        <v>179</v>
      </c>
      <c r="E59" s="107">
        <v>5</v>
      </c>
      <c r="F59" s="87"/>
      <c r="G59" s="88">
        <v>5</v>
      </c>
      <c r="H59" s="108"/>
      <c r="I59" s="109">
        <v>60</v>
      </c>
      <c r="J59" s="110"/>
      <c r="K59" s="111"/>
      <c r="L59" s="112"/>
      <c r="M59" s="67">
        <v>0</v>
      </c>
      <c r="N59" s="113" t="s">
        <v>25</v>
      </c>
      <c r="O59" s="152">
        <f t="shared" si="4"/>
        <v>0</v>
      </c>
    </row>
    <row r="60" spans="1:15" ht="39.950000000000003" customHeight="1" x14ac:dyDescent="0.25">
      <c r="A60" s="145">
        <v>56</v>
      </c>
      <c r="B60" s="106" t="s">
        <v>269</v>
      </c>
      <c r="C60" s="106" t="s">
        <v>27</v>
      </c>
      <c r="D60" s="60" t="s">
        <v>181</v>
      </c>
      <c r="E60" s="107">
        <v>5</v>
      </c>
      <c r="F60" s="87"/>
      <c r="G60" s="88">
        <v>5</v>
      </c>
      <c r="H60" s="108"/>
      <c r="I60" s="109">
        <v>80</v>
      </c>
      <c r="J60" s="110"/>
      <c r="K60" s="111"/>
      <c r="L60" s="112"/>
      <c r="M60" s="67">
        <v>0</v>
      </c>
      <c r="N60" s="113" t="s">
        <v>25</v>
      </c>
      <c r="O60" s="152">
        <f t="shared" si="4"/>
        <v>0</v>
      </c>
    </row>
    <row r="61" spans="1:15" ht="39.950000000000003" customHeight="1" x14ac:dyDescent="0.25">
      <c r="A61" s="145">
        <v>57</v>
      </c>
      <c r="B61" s="106" t="s">
        <v>270</v>
      </c>
      <c r="C61" s="106" t="s">
        <v>141</v>
      </c>
      <c r="D61" s="106" t="s">
        <v>193</v>
      </c>
      <c r="E61" s="107">
        <v>1.5</v>
      </c>
      <c r="F61" s="87"/>
      <c r="G61" s="88">
        <v>1.5</v>
      </c>
      <c r="H61" s="108"/>
      <c r="I61" s="109">
        <v>5</v>
      </c>
      <c r="J61" s="110"/>
      <c r="K61" s="111"/>
      <c r="L61" s="112"/>
      <c r="M61" s="67">
        <v>0</v>
      </c>
      <c r="N61" s="113" t="s">
        <v>26</v>
      </c>
      <c r="O61" s="152">
        <f t="shared" si="4"/>
        <v>0</v>
      </c>
    </row>
    <row r="62" spans="1:15" ht="39.950000000000003" customHeight="1" x14ac:dyDescent="0.25">
      <c r="A62" s="145">
        <v>58</v>
      </c>
      <c r="B62" s="106" t="s">
        <v>271</v>
      </c>
      <c r="C62" s="106" t="s">
        <v>27</v>
      </c>
      <c r="D62" s="106" t="s">
        <v>194</v>
      </c>
      <c r="E62" s="107">
        <v>5</v>
      </c>
      <c r="F62" s="87"/>
      <c r="G62" s="88">
        <v>5</v>
      </c>
      <c r="H62" s="108"/>
      <c r="I62" s="109">
        <v>60</v>
      </c>
      <c r="J62" s="110"/>
      <c r="K62" s="111"/>
      <c r="L62" s="112"/>
      <c r="M62" s="67">
        <v>0</v>
      </c>
      <c r="N62" s="113" t="s">
        <v>25</v>
      </c>
      <c r="O62" s="152">
        <f t="shared" si="4"/>
        <v>0</v>
      </c>
    </row>
    <row r="63" spans="1:15" ht="39.950000000000003" customHeight="1" x14ac:dyDescent="0.25">
      <c r="A63" s="145">
        <v>59</v>
      </c>
      <c r="B63" s="106" t="s">
        <v>251</v>
      </c>
      <c r="C63" s="106" t="s">
        <v>27</v>
      </c>
      <c r="D63" s="106" t="s">
        <v>194</v>
      </c>
      <c r="E63" s="107">
        <v>5</v>
      </c>
      <c r="F63" s="87"/>
      <c r="G63" s="88">
        <v>5</v>
      </c>
      <c r="H63" s="108"/>
      <c r="I63" s="109">
        <v>60</v>
      </c>
      <c r="J63" s="110"/>
      <c r="K63" s="111"/>
      <c r="L63" s="112"/>
      <c r="M63" s="67">
        <v>0</v>
      </c>
      <c r="N63" s="113" t="s">
        <v>25</v>
      </c>
      <c r="O63" s="152">
        <f t="shared" ref="O63" si="5">SUM(M63*I63)</f>
        <v>0</v>
      </c>
    </row>
    <row r="64" spans="1:15" ht="39.950000000000003" customHeight="1" x14ac:dyDescent="0.25">
      <c r="A64" s="145">
        <v>60</v>
      </c>
      <c r="B64" s="106" t="s">
        <v>272</v>
      </c>
      <c r="C64" s="106" t="s">
        <v>27</v>
      </c>
      <c r="D64" s="106" t="s">
        <v>194</v>
      </c>
      <c r="E64" s="107">
        <v>5</v>
      </c>
      <c r="F64" s="87"/>
      <c r="G64" s="88">
        <v>5</v>
      </c>
      <c r="H64" s="108"/>
      <c r="I64" s="109">
        <v>60</v>
      </c>
      <c r="J64" s="110"/>
      <c r="K64" s="111"/>
      <c r="L64" s="112"/>
      <c r="M64" s="67">
        <v>0</v>
      </c>
      <c r="N64" s="113" t="s">
        <v>25</v>
      </c>
      <c r="O64" s="152">
        <f t="shared" ref="O64" si="6">SUM(M64*I64)</f>
        <v>0</v>
      </c>
    </row>
    <row r="65" spans="1:15" ht="39.950000000000003" customHeight="1" x14ac:dyDescent="0.25">
      <c r="A65" s="145">
        <v>61</v>
      </c>
      <c r="B65" s="106" t="s">
        <v>216</v>
      </c>
      <c r="C65" s="106" t="s">
        <v>27</v>
      </c>
      <c r="D65" s="106" t="s">
        <v>217</v>
      </c>
      <c r="E65" s="107">
        <v>5</v>
      </c>
      <c r="F65" s="87"/>
      <c r="G65" s="88">
        <v>5</v>
      </c>
      <c r="H65" s="108"/>
      <c r="I65" s="109">
        <v>20</v>
      </c>
      <c r="J65" s="110"/>
      <c r="K65" s="111"/>
      <c r="L65" s="112"/>
      <c r="M65" s="67">
        <v>0</v>
      </c>
      <c r="N65" s="113" t="s">
        <v>25</v>
      </c>
      <c r="O65" s="152">
        <f t="shared" ref="O65:O67" si="7">SUM(M65*I65)</f>
        <v>0</v>
      </c>
    </row>
    <row r="66" spans="1:15" ht="39.950000000000003" customHeight="1" x14ac:dyDescent="0.25">
      <c r="A66" s="145">
        <v>62</v>
      </c>
      <c r="B66" s="106" t="s">
        <v>242</v>
      </c>
      <c r="C66" s="60" t="s">
        <v>32</v>
      </c>
      <c r="D66" s="106" t="s">
        <v>194</v>
      </c>
      <c r="E66" s="107">
        <v>5</v>
      </c>
      <c r="F66" s="87"/>
      <c r="G66" s="88">
        <v>5</v>
      </c>
      <c r="H66" s="108"/>
      <c r="I66" s="109">
        <v>40</v>
      </c>
      <c r="J66" s="110"/>
      <c r="K66" s="111"/>
      <c r="L66" s="112"/>
      <c r="M66" s="67">
        <v>0</v>
      </c>
      <c r="N66" s="113" t="s">
        <v>25</v>
      </c>
      <c r="O66" s="152">
        <f t="shared" si="7"/>
        <v>0</v>
      </c>
    </row>
    <row r="67" spans="1:15" ht="39.950000000000003" customHeight="1" x14ac:dyDescent="0.25">
      <c r="A67" s="145">
        <v>63</v>
      </c>
      <c r="B67" s="106" t="s">
        <v>243</v>
      </c>
      <c r="C67" s="106" t="s">
        <v>27</v>
      </c>
      <c r="D67" s="106" t="s">
        <v>194</v>
      </c>
      <c r="E67" s="107">
        <v>2</v>
      </c>
      <c r="F67" s="87"/>
      <c r="G67" s="88">
        <v>2</v>
      </c>
      <c r="H67" s="108"/>
      <c r="I67" s="109">
        <v>6</v>
      </c>
      <c r="J67" s="110"/>
      <c r="K67" s="111"/>
      <c r="L67" s="112"/>
      <c r="M67" s="67">
        <v>0</v>
      </c>
      <c r="N67" s="113" t="s">
        <v>25</v>
      </c>
      <c r="O67" s="152">
        <f t="shared" si="7"/>
        <v>0</v>
      </c>
    </row>
    <row r="68" spans="1:15" ht="39.950000000000003" customHeight="1" x14ac:dyDescent="0.25">
      <c r="A68" s="145">
        <v>64</v>
      </c>
      <c r="B68" s="106" t="s">
        <v>218</v>
      </c>
      <c r="C68" s="106" t="s">
        <v>27</v>
      </c>
      <c r="D68" s="106" t="s">
        <v>194</v>
      </c>
      <c r="E68" s="107">
        <v>5</v>
      </c>
      <c r="F68" s="87"/>
      <c r="G68" s="88">
        <v>5</v>
      </c>
      <c r="H68" s="108"/>
      <c r="I68" s="109">
        <v>60</v>
      </c>
      <c r="J68" s="110"/>
      <c r="K68" s="111"/>
      <c r="L68" s="112"/>
      <c r="M68" s="67">
        <v>0</v>
      </c>
      <c r="N68" s="113" t="s">
        <v>25</v>
      </c>
      <c r="O68" s="152">
        <f t="shared" ref="O68:O76" si="8">SUM(M68*I68)</f>
        <v>0</v>
      </c>
    </row>
    <row r="69" spans="1:15" ht="39.950000000000003" customHeight="1" x14ac:dyDescent="0.25">
      <c r="A69" s="145">
        <v>65</v>
      </c>
      <c r="B69" s="106" t="s">
        <v>220</v>
      </c>
      <c r="C69" s="106" t="s">
        <v>221</v>
      </c>
      <c r="D69" s="106" t="s">
        <v>194</v>
      </c>
      <c r="E69" s="107">
        <v>0.06</v>
      </c>
      <c r="F69" s="87"/>
      <c r="G69" s="88" t="s">
        <v>222</v>
      </c>
      <c r="H69" s="108"/>
      <c r="I69" s="109">
        <v>1</v>
      </c>
      <c r="J69" s="110"/>
      <c r="K69" s="111"/>
      <c r="L69" s="112"/>
      <c r="M69" s="67">
        <v>0</v>
      </c>
      <c r="N69" s="113" t="s">
        <v>26</v>
      </c>
      <c r="O69" s="152">
        <f t="shared" si="8"/>
        <v>0</v>
      </c>
    </row>
    <row r="70" spans="1:15" ht="39.950000000000003" customHeight="1" x14ac:dyDescent="0.25">
      <c r="A70" s="145">
        <v>66</v>
      </c>
      <c r="B70" s="130" t="s">
        <v>229</v>
      </c>
      <c r="C70" s="106" t="s">
        <v>139</v>
      </c>
      <c r="D70" s="106" t="s">
        <v>230</v>
      </c>
      <c r="E70" s="107">
        <v>5</v>
      </c>
      <c r="F70" s="87"/>
      <c r="G70" s="88">
        <v>5</v>
      </c>
      <c r="H70" s="108"/>
      <c r="I70" s="109">
        <v>20</v>
      </c>
      <c r="J70" s="110"/>
      <c r="K70" s="111"/>
      <c r="L70" s="112"/>
      <c r="M70" s="67">
        <v>0</v>
      </c>
      <c r="N70" s="113" t="s">
        <v>25</v>
      </c>
      <c r="O70" s="152">
        <f t="shared" si="8"/>
        <v>0</v>
      </c>
    </row>
    <row r="71" spans="1:15" ht="39.950000000000003" customHeight="1" x14ac:dyDescent="0.25">
      <c r="A71" s="145">
        <v>67</v>
      </c>
      <c r="B71" s="130" t="s">
        <v>273</v>
      </c>
      <c r="C71" s="106" t="s">
        <v>27</v>
      </c>
      <c r="D71" s="106" t="s">
        <v>217</v>
      </c>
      <c r="E71" s="107">
        <v>3</v>
      </c>
      <c r="F71" s="87"/>
      <c r="G71" s="88">
        <v>3</v>
      </c>
      <c r="H71" s="108"/>
      <c r="I71" s="109">
        <v>9</v>
      </c>
      <c r="J71" s="110"/>
      <c r="K71" s="111"/>
      <c r="L71" s="112"/>
      <c r="M71" s="128">
        <v>0</v>
      </c>
      <c r="N71" s="113" t="s">
        <v>25</v>
      </c>
      <c r="O71" s="168">
        <f t="shared" ref="O71:O75" si="9">SUM(M71*I71)</f>
        <v>0</v>
      </c>
    </row>
    <row r="72" spans="1:15" ht="39.950000000000003" customHeight="1" x14ac:dyDescent="0.25">
      <c r="A72" s="145">
        <v>68</v>
      </c>
      <c r="B72" s="159" t="s">
        <v>319</v>
      </c>
      <c r="C72" s="60" t="s">
        <v>32</v>
      </c>
      <c r="D72" s="159" t="s">
        <v>181</v>
      </c>
      <c r="E72" s="160">
        <v>5</v>
      </c>
      <c r="F72" s="161"/>
      <c r="G72" s="162">
        <v>5</v>
      </c>
      <c r="H72" s="163"/>
      <c r="I72" s="164">
        <v>60</v>
      </c>
      <c r="J72" s="165"/>
      <c r="K72" s="166"/>
      <c r="L72" s="167"/>
      <c r="M72" s="128">
        <v>0</v>
      </c>
      <c r="N72" s="113" t="s">
        <v>25</v>
      </c>
      <c r="O72" s="152">
        <f t="shared" si="8"/>
        <v>0</v>
      </c>
    </row>
    <row r="73" spans="1:15" ht="39.950000000000003" customHeight="1" x14ac:dyDescent="0.25">
      <c r="A73" s="145">
        <v>69</v>
      </c>
      <c r="B73" s="159" t="s">
        <v>320</v>
      </c>
      <c r="C73" s="60" t="s">
        <v>32</v>
      </c>
      <c r="D73" s="159" t="s">
        <v>194</v>
      </c>
      <c r="E73" s="160">
        <v>1</v>
      </c>
      <c r="F73" s="161"/>
      <c r="G73" s="162">
        <v>1</v>
      </c>
      <c r="H73" s="163"/>
      <c r="I73" s="164">
        <v>2</v>
      </c>
      <c r="J73" s="165"/>
      <c r="K73" s="166"/>
      <c r="L73" s="167"/>
      <c r="M73" s="128">
        <v>0</v>
      </c>
      <c r="N73" s="113" t="s">
        <v>25</v>
      </c>
      <c r="O73" s="168">
        <f t="shared" si="9"/>
        <v>0</v>
      </c>
    </row>
    <row r="74" spans="1:15" ht="39.950000000000003" customHeight="1" x14ac:dyDescent="0.25">
      <c r="A74" s="145">
        <v>70</v>
      </c>
      <c r="B74" s="159" t="s">
        <v>321</v>
      </c>
      <c r="C74" s="159" t="s">
        <v>28</v>
      </c>
      <c r="D74" s="159" t="s">
        <v>194</v>
      </c>
      <c r="E74" s="160">
        <v>5</v>
      </c>
      <c r="F74" s="161"/>
      <c r="G74" s="162">
        <v>5</v>
      </c>
      <c r="H74" s="163"/>
      <c r="I74" s="164">
        <v>20</v>
      </c>
      <c r="J74" s="165"/>
      <c r="K74" s="166"/>
      <c r="L74" s="167"/>
      <c r="M74" s="128">
        <v>0</v>
      </c>
      <c r="N74" s="113" t="s">
        <v>25</v>
      </c>
      <c r="O74" s="152">
        <f t="shared" si="8"/>
        <v>0</v>
      </c>
    </row>
    <row r="75" spans="1:15" ht="39.950000000000003" customHeight="1" x14ac:dyDescent="0.25">
      <c r="A75" s="145">
        <v>71</v>
      </c>
      <c r="B75" s="159" t="s">
        <v>322</v>
      </c>
      <c r="C75" s="60" t="s">
        <v>32</v>
      </c>
      <c r="D75" s="159" t="s">
        <v>174</v>
      </c>
      <c r="E75" s="160">
        <v>10</v>
      </c>
      <c r="F75" s="161"/>
      <c r="G75" s="162">
        <v>10</v>
      </c>
      <c r="H75" s="163"/>
      <c r="I75" s="164">
        <v>20</v>
      </c>
      <c r="J75" s="165"/>
      <c r="K75" s="166"/>
      <c r="L75" s="167"/>
      <c r="M75" s="128">
        <v>0</v>
      </c>
      <c r="N75" s="113" t="s">
        <v>25</v>
      </c>
      <c r="O75" s="168">
        <f t="shared" si="9"/>
        <v>0</v>
      </c>
    </row>
    <row r="76" spans="1:15" ht="39.950000000000003" customHeight="1" thickBot="1" x14ac:dyDescent="0.3">
      <c r="A76" s="145">
        <v>72</v>
      </c>
      <c r="B76" s="157" t="s">
        <v>323</v>
      </c>
      <c r="C76" s="60" t="s">
        <v>32</v>
      </c>
      <c r="D76" s="157" t="s">
        <v>120</v>
      </c>
      <c r="E76" s="170">
        <v>5</v>
      </c>
      <c r="F76" s="171"/>
      <c r="G76" s="172">
        <v>5</v>
      </c>
      <c r="H76" s="173"/>
      <c r="I76" s="174">
        <v>30</v>
      </c>
      <c r="J76" s="175"/>
      <c r="K76" s="176"/>
      <c r="L76" s="177"/>
      <c r="M76" s="128">
        <v>0</v>
      </c>
      <c r="N76" s="113" t="s">
        <v>25</v>
      </c>
      <c r="O76" s="152">
        <f t="shared" si="8"/>
        <v>0</v>
      </c>
    </row>
    <row r="77" spans="1:15" ht="39.950000000000003" customHeight="1" thickBot="1" x14ac:dyDescent="0.3">
      <c r="A77" s="154"/>
      <c r="B77" s="206" t="s">
        <v>180</v>
      </c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169">
        <f>SUM(O5:O76)</f>
        <v>0</v>
      </c>
    </row>
    <row r="78" spans="1:15" ht="39.950000000000003" customHeight="1" thickBot="1" x14ac:dyDescent="0.3">
      <c r="A78" s="154"/>
      <c r="B78" s="206" t="s">
        <v>207</v>
      </c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169"/>
    </row>
    <row r="79" spans="1:15" ht="90.75" customHeight="1" x14ac:dyDescent="0.25">
      <c r="A79" s="32"/>
      <c r="B79" s="33"/>
      <c r="C79" s="34"/>
      <c r="D79" s="33"/>
      <c r="E79" s="35"/>
      <c r="F79" s="26"/>
      <c r="G79" s="26"/>
      <c r="H79" s="41"/>
      <c r="I79" s="33"/>
      <c r="J79" s="42"/>
      <c r="K79" s="43"/>
      <c r="L79" s="44"/>
      <c r="M79" s="37"/>
      <c r="N79" s="38"/>
      <c r="O79" s="45"/>
    </row>
    <row r="80" spans="1:15" ht="90.75" customHeight="1" x14ac:dyDescent="0.25">
      <c r="A80" s="40"/>
      <c r="B80" s="33"/>
      <c r="C80" s="34"/>
      <c r="D80" s="33"/>
      <c r="E80" s="35"/>
      <c r="F80" s="26"/>
      <c r="G80" s="26"/>
      <c r="H80" s="41"/>
      <c r="I80" s="33"/>
      <c r="J80" s="42"/>
      <c r="K80" s="43"/>
      <c r="L80" s="44"/>
      <c r="M80" s="37"/>
      <c r="N80" s="38"/>
      <c r="O80" s="45"/>
    </row>
    <row r="81" spans="1:15" ht="90.75" customHeight="1" x14ac:dyDescent="0.25">
      <c r="A81" s="32"/>
      <c r="B81" s="33"/>
      <c r="C81" s="34"/>
      <c r="D81" s="33"/>
      <c r="E81" s="35"/>
      <c r="F81" s="26"/>
      <c r="G81" s="26"/>
      <c r="H81" s="41"/>
      <c r="I81" s="33"/>
      <c r="J81" s="42"/>
      <c r="K81" s="43"/>
      <c r="L81" s="44"/>
      <c r="M81" s="37"/>
      <c r="N81" s="38"/>
      <c r="O81" s="45"/>
    </row>
    <row r="82" spans="1:15" ht="90.75" customHeight="1" x14ac:dyDescent="0.25">
      <c r="A82" s="40"/>
      <c r="B82" s="33"/>
      <c r="C82" s="34"/>
      <c r="D82" s="33"/>
      <c r="E82" s="35"/>
      <c r="F82" s="26"/>
      <c r="G82" s="26"/>
      <c r="H82" s="41"/>
      <c r="I82" s="33"/>
      <c r="J82" s="42"/>
      <c r="K82" s="43"/>
      <c r="L82" s="44"/>
      <c r="M82" s="37"/>
      <c r="N82" s="38"/>
      <c r="O82" s="45"/>
    </row>
    <row r="83" spans="1:15" ht="90.75" customHeight="1" x14ac:dyDescent="0.25">
      <c r="A83" s="32"/>
      <c r="B83" s="46"/>
      <c r="C83" s="34"/>
      <c r="D83" s="33"/>
      <c r="E83" s="35"/>
      <c r="F83" s="26"/>
      <c r="G83" s="26"/>
      <c r="H83" s="41"/>
      <c r="I83" s="33"/>
      <c r="J83" s="42"/>
      <c r="K83" s="43"/>
      <c r="L83" s="44"/>
      <c r="M83" s="37"/>
      <c r="N83" s="38"/>
      <c r="O83" s="45"/>
    </row>
    <row r="84" spans="1:15" ht="84" customHeight="1" x14ac:dyDescent="0.25">
      <c r="A84" s="40"/>
      <c r="B84" s="33"/>
      <c r="C84" s="34"/>
      <c r="D84" s="33"/>
      <c r="E84" s="35"/>
      <c r="F84" s="26"/>
      <c r="G84" s="26"/>
      <c r="H84" s="27"/>
      <c r="I84" s="36"/>
      <c r="J84" s="28"/>
      <c r="K84" s="29"/>
      <c r="L84" s="30"/>
      <c r="M84" s="37"/>
      <c r="N84" s="38"/>
      <c r="O84" s="39"/>
    </row>
    <row r="85" spans="1:15" ht="90.75" customHeight="1" x14ac:dyDescent="0.25">
      <c r="A85" s="32"/>
      <c r="B85" s="33"/>
      <c r="C85" s="34"/>
      <c r="D85" s="33"/>
      <c r="E85" s="35"/>
      <c r="F85" s="26"/>
      <c r="G85" s="26"/>
      <c r="H85" s="41"/>
      <c r="I85" s="33"/>
      <c r="J85" s="42"/>
      <c r="K85" s="43"/>
      <c r="L85" s="44"/>
      <c r="M85" s="37"/>
      <c r="N85" s="38"/>
      <c r="O85" s="45"/>
    </row>
    <row r="86" spans="1:15" ht="90.75" customHeight="1" x14ac:dyDescent="0.25">
      <c r="A86" s="40"/>
      <c r="B86" s="33"/>
      <c r="C86" s="34"/>
      <c r="D86" s="33"/>
      <c r="E86" s="35"/>
      <c r="F86" s="26"/>
      <c r="G86" s="26"/>
      <c r="H86" s="41"/>
      <c r="I86" s="33"/>
      <c r="J86" s="42"/>
      <c r="K86" s="43"/>
      <c r="L86" s="44"/>
      <c r="M86" s="37"/>
      <c r="N86" s="38"/>
      <c r="O86" s="45"/>
    </row>
    <row r="87" spans="1:15" ht="90.75" customHeight="1" x14ac:dyDescent="0.25">
      <c r="A87" s="32"/>
      <c r="B87" s="33"/>
      <c r="C87" s="34"/>
      <c r="D87" s="33"/>
      <c r="E87" s="35"/>
      <c r="F87" s="26"/>
      <c r="G87" s="26"/>
      <c r="H87" s="41"/>
      <c r="I87" s="33"/>
      <c r="J87" s="42"/>
      <c r="K87" s="43"/>
      <c r="L87" s="44"/>
      <c r="M87" s="37"/>
      <c r="N87" s="38"/>
      <c r="O87" s="45"/>
    </row>
    <row r="88" spans="1:15" ht="90.75" customHeight="1" x14ac:dyDescent="0.25">
      <c r="A88" s="40"/>
      <c r="B88" s="33"/>
      <c r="C88" s="34"/>
      <c r="D88" s="33"/>
      <c r="E88" s="35"/>
      <c r="F88" s="26"/>
      <c r="G88" s="26"/>
      <c r="H88" s="41"/>
      <c r="I88" s="33"/>
      <c r="J88" s="42"/>
      <c r="K88" s="43"/>
      <c r="L88" s="44"/>
      <c r="M88" s="37"/>
      <c r="N88" s="38"/>
      <c r="O88" s="45"/>
    </row>
    <row r="89" spans="1:15" ht="90.75" customHeight="1" x14ac:dyDescent="0.25">
      <c r="A89" s="32"/>
      <c r="B89" s="33"/>
      <c r="C89" s="34"/>
      <c r="D89" s="33"/>
      <c r="E89" s="35"/>
      <c r="F89" s="26"/>
      <c r="G89" s="26"/>
      <c r="H89" s="41"/>
      <c r="I89" s="33"/>
      <c r="J89" s="42"/>
      <c r="K89" s="43"/>
      <c r="L89" s="44"/>
      <c r="M89" s="37"/>
      <c r="N89" s="38"/>
      <c r="O89" s="45"/>
    </row>
    <row r="90" spans="1:15" ht="90.75" customHeight="1" x14ac:dyDescent="0.25">
      <c r="A90" s="40"/>
      <c r="B90" s="33"/>
      <c r="C90" s="34"/>
      <c r="D90" s="33"/>
      <c r="E90" s="35"/>
      <c r="F90" s="26"/>
      <c r="G90" s="26"/>
      <c r="H90" s="41"/>
      <c r="I90" s="33"/>
      <c r="J90" s="42"/>
      <c r="K90" s="43"/>
      <c r="L90" s="44"/>
      <c r="M90" s="37"/>
      <c r="N90" s="38"/>
      <c r="O90" s="45"/>
    </row>
    <row r="91" spans="1:15" ht="90.75" customHeight="1" x14ac:dyDescent="0.25">
      <c r="A91" s="32"/>
      <c r="B91" s="33"/>
      <c r="C91" s="34"/>
      <c r="D91" s="33"/>
      <c r="E91" s="35"/>
      <c r="F91" s="26"/>
      <c r="G91" s="26"/>
      <c r="H91" s="41"/>
      <c r="I91" s="33"/>
      <c r="J91" s="42"/>
      <c r="K91" s="43"/>
      <c r="L91" s="44"/>
      <c r="M91" s="37"/>
      <c r="N91" s="38"/>
      <c r="O91" s="45"/>
    </row>
    <row r="92" spans="1:15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x14ac:dyDescent="0.25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</row>
    <row r="96" spans="1:15" x14ac:dyDescent="0.25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</row>
    <row r="97" spans="1:15" ht="1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5" ht="84" customHeight="1" x14ac:dyDescent="0.25">
      <c r="A98" s="51"/>
      <c r="B98" s="25"/>
      <c r="C98" s="51"/>
      <c r="D98" s="51"/>
      <c r="E98" s="25"/>
      <c r="F98" s="26"/>
      <c r="G98" s="26"/>
      <c r="H98" s="27"/>
      <c r="I98" s="25"/>
      <c r="J98" s="28"/>
      <c r="K98" s="29"/>
      <c r="L98" s="30"/>
      <c r="M98" s="203"/>
      <c r="N98" s="203"/>
      <c r="O98" s="31"/>
    </row>
    <row r="99" spans="1:15" ht="84" customHeight="1" x14ac:dyDescent="0.25">
      <c r="A99" s="32"/>
      <c r="B99" s="33"/>
      <c r="C99" s="34"/>
      <c r="D99" s="33"/>
      <c r="E99" s="35"/>
      <c r="F99" s="26"/>
      <c r="G99" s="26"/>
      <c r="H99" s="27"/>
      <c r="I99" s="36"/>
      <c r="J99" s="28"/>
      <c r="K99" s="29"/>
      <c r="L99" s="30"/>
      <c r="M99" s="37"/>
      <c r="N99" s="38"/>
      <c r="O99" s="39"/>
    </row>
    <row r="100" spans="1:15" ht="98.25" customHeight="1" x14ac:dyDescent="0.25">
      <c r="A100" s="40"/>
      <c r="B100" s="33"/>
      <c r="C100" s="34"/>
      <c r="D100" s="33"/>
      <c r="E100" s="35"/>
      <c r="F100" s="26"/>
      <c r="G100" s="26"/>
      <c r="H100" s="41"/>
      <c r="I100" s="33"/>
      <c r="J100" s="42"/>
      <c r="K100" s="43"/>
      <c r="L100" s="44"/>
      <c r="M100" s="37"/>
      <c r="N100" s="38"/>
      <c r="O100" s="45"/>
    </row>
    <row r="101" spans="1:15" ht="90.75" customHeight="1" x14ac:dyDescent="0.25">
      <c r="A101" s="32"/>
      <c r="B101" s="33"/>
      <c r="C101" s="34"/>
      <c r="D101" s="33"/>
      <c r="E101" s="35"/>
      <c r="F101" s="26"/>
      <c r="G101" s="26"/>
      <c r="H101" s="41"/>
      <c r="I101" s="33"/>
      <c r="J101" s="42"/>
      <c r="K101" s="43"/>
      <c r="L101" s="44"/>
      <c r="M101" s="37"/>
      <c r="N101" s="38"/>
      <c r="O101" s="45"/>
    </row>
    <row r="102" spans="1:15" ht="90.75" customHeight="1" x14ac:dyDescent="0.25">
      <c r="A102" s="40"/>
      <c r="B102" s="33"/>
      <c r="C102" s="34"/>
      <c r="D102" s="34"/>
      <c r="E102" s="35"/>
      <c r="F102" s="26"/>
      <c r="G102" s="26"/>
      <c r="H102" s="41"/>
      <c r="I102" s="33"/>
      <c r="J102" s="42"/>
      <c r="K102" s="43"/>
      <c r="L102" s="44"/>
      <c r="M102" s="37"/>
      <c r="N102" s="38"/>
      <c r="O102" s="45"/>
    </row>
    <row r="103" spans="1:15" ht="90.75" customHeight="1" x14ac:dyDescent="0.25">
      <c r="A103" s="32"/>
      <c r="B103" s="33"/>
      <c r="C103" s="34"/>
      <c r="D103" s="33"/>
      <c r="E103" s="35"/>
      <c r="F103" s="26"/>
      <c r="G103" s="26"/>
      <c r="H103" s="41"/>
      <c r="I103" s="33"/>
      <c r="J103" s="42"/>
      <c r="K103" s="43"/>
      <c r="L103" s="44"/>
      <c r="M103" s="37"/>
      <c r="N103" s="38"/>
      <c r="O103" s="45"/>
    </row>
    <row r="104" spans="1:15" ht="90.75" customHeight="1" x14ac:dyDescent="0.25">
      <c r="A104" s="40"/>
      <c r="B104" s="33"/>
      <c r="C104" s="34"/>
      <c r="D104" s="33"/>
      <c r="E104" s="35"/>
      <c r="F104" s="26"/>
      <c r="G104" s="26"/>
      <c r="H104" s="41"/>
      <c r="I104" s="33"/>
      <c r="J104" s="42"/>
      <c r="K104" s="43"/>
      <c r="L104" s="44"/>
      <c r="M104" s="37"/>
      <c r="N104" s="38"/>
      <c r="O104" s="45"/>
    </row>
    <row r="105" spans="1:15" ht="90.75" customHeight="1" x14ac:dyDescent="0.25">
      <c r="A105" s="32"/>
      <c r="B105" s="33"/>
      <c r="C105" s="34"/>
      <c r="D105" s="33"/>
      <c r="E105" s="35"/>
      <c r="F105" s="26"/>
      <c r="G105" s="26"/>
      <c r="H105" s="41"/>
      <c r="I105" s="33"/>
      <c r="J105" s="42"/>
      <c r="K105" s="43"/>
      <c r="L105" s="44"/>
      <c r="M105" s="37"/>
      <c r="N105" s="38"/>
      <c r="O105" s="45"/>
    </row>
    <row r="106" spans="1:15" ht="90.75" customHeight="1" x14ac:dyDescent="0.25">
      <c r="A106" s="40"/>
      <c r="B106" s="47"/>
      <c r="C106" s="34"/>
      <c r="D106" s="33"/>
      <c r="E106" s="35"/>
      <c r="F106" s="26"/>
      <c r="G106" s="26"/>
      <c r="H106" s="41"/>
      <c r="I106" s="33"/>
      <c r="J106" s="42"/>
      <c r="K106" s="43"/>
      <c r="L106" s="44"/>
      <c r="M106" s="37"/>
      <c r="N106" s="38"/>
      <c r="O106" s="45"/>
    </row>
    <row r="107" spans="1:15" ht="182.25" customHeight="1" x14ac:dyDescent="0.25">
      <c r="A107" s="32"/>
      <c r="B107" s="48"/>
      <c r="C107" s="34"/>
      <c r="D107" s="33"/>
      <c r="E107" s="35"/>
      <c r="F107" s="26"/>
      <c r="G107" s="26"/>
      <c r="H107" s="41"/>
      <c r="I107" s="33"/>
      <c r="J107" s="42"/>
      <c r="K107" s="43"/>
      <c r="L107" s="44"/>
      <c r="M107" s="37"/>
      <c r="N107" s="38"/>
      <c r="O107" s="45"/>
    </row>
    <row r="108" spans="1:15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x14ac:dyDescent="0.25">
      <c r="A110" s="202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</row>
    <row r="111" spans="1:15" x14ac:dyDescent="0.25">
      <c r="A111" s="202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</row>
    <row r="112" spans="1:15" ht="1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1:15" ht="84" customHeight="1" x14ac:dyDescent="0.25">
      <c r="A113" s="51"/>
      <c r="B113" s="25"/>
      <c r="C113" s="51"/>
      <c r="D113" s="51"/>
      <c r="E113" s="25"/>
      <c r="F113" s="26"/>
      <c r="G113" s="26"/>
      <c r="H113" s="27"/>
      <c r="I113" s="25"/>
      <c r="J113" s="28"/>
      <c r="K113" s="29"/>
      <c r="L113" s="30"/>
      <c r="M113" s="203"/>
      <c r="N113" s="203"/>
      <c r="O113" s="31"/>
    </row>
    <row r="114" spans="1:15" ht="84" customHeight="1" x14ac:dyDescent="0.25">
      <c r="A114" s="32"/>
      <c r="B114" s="33"/>
      <c r="C114" s="34"/>
      <c r="D114" s="33"/>
      <c r="E114" s="35"/>
      <c r="F114" s="26"/>
      <c r="G114" s="26"/>
      <c r="H114" s="27"/>
      <c r="I114" s="36"/>
      <c r="J114" s="28"/>
      <c r="K114" s="29"/>
      <c r="L114" s="30"/>
      <c r="M114" s="37"/>
      <c r="N114" s="38"/>
      <c r="O114" s="39"/>
    </row>
    <row r="115" spans="1:15" ht="98.25" customHeight="1" x14ac:dyDescent="0.25">
      <c r="A115" s="40"/>
      <c r="B115" s="33"/>
      <c r="C115" s="34"/>
      <c r="D115" s="33"/>
      <c r="E115" s="35"/>
      <c r="F115" s="26"/>
      <c r="G115" s="26"/>
      <c r="H115" s="41"/>
      <c r="I115" s="33"/>
      <c r="J115" s="42"/>
      <c r="K115" s="43"/>
      <c r="L115" s="44"/>
      <c r="M115" s="37"/>
      <c r="N115" s="38"/>
      <c r="O115" s="45"/>
    </row>
    <row r="116" spans="1:15" ht="98.25" customHeight="1" x14ac:dyDescent="0.25">
      <c r="A116" s="32"/>
      <c r="B116" s="33"/>
      <c r="C116" s="34"/>
      <c r="D116" s="33"/>
      <c r="E116" s="35"/>
      <c r="F116" s="26"/>
      <c r="G116" s="26"/>
      <c r="H116" s="41"/>
      <c r="I116" s="33"/>
      <c r="J116" s="42"/>
      <c r="K116" s="43"/>
      <c r="L116" s="44"/>
      <c r="M116" s="37"/>
      <c r="N116" s="38"/>
      <c r="O116" s="45"/>
    </row>
    <row r="117" spans="1:15" ht="98.25" customHeight="1" x14ac:dyDescent="0.25">
      <c r="A117" s="40"/>
      <c r="B117" s="33"/>
      <c r="C117" s="49"/>
      <c r="D117" s="33"/>
      <c r="E117" s="35"/>
      <c r="F117" s="26"/>
      <c r="G117" s="26"/>
      <c r="H117" s="41"/>
      <c r="I117" s="33"/>
      <c r="J117" s="42"/>
      <c r="K117" s="43"/>
      <c r="L117" s="44"/>
      <c r="M117" s="37"/>
      <c r="N117" s="38"/>
      <c r="O117" s="45"/>
    </row>
    <row r="118" spans="1:15" ht="90.75" customHeight="1" x14ac:dyDescent="0.25">
      <c r="A118" s="32"/>
      <c r="B118" s="33"/>
      <c r="C118" s="34"/>
      <c r="D118" s="33"/>
      <c r="E118" s="35"/>
      <c r="F118" s="26"/>
      <c r="G118" s="26"/>
      <c r="H118" s="41"/>
      <c r="I118" s="33"/>
      <c r="J118" s="42"/>
      <c r="K118" s="43"/>
      <c r="L118" s="44"/>
      <c r="M118" s="37"/>
      <c r="N118" s="38"/>
      <c r="O118" s="45"/>
    </row>
    <row r="119" spans="1:15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17.25" x14ac:dyDescent="0.25">
      <c r="A120" s="23"/>
      <c r="B120" s="50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</sheetData>
  <sheetProtection password="CC49" sheet="1" objects="1" scenarios="1" selectLockedCells="1"/>
  <mergeCells count="8">
    <mergeCell ref="A110:O111"/>
    <mergeCell ref="M113:N113"/>
    <mergeCell ref="A1:O2"/>
    <mergeCell ref="M4:N4"/>
    <mergeCell ref="A95:O96"/>
    <mergeCell ref="M98:N98"/>
    <mergeCell ref="B77:N77"/>
    <mergeCell ref="B78:N78"/>
  </mergeCells>
  <pageMargins left="0.70833333333333337" right="0.70833333333333337" top="0.78749999999999998" bottom="0.78749999999999998" header="0.51180555555555551" footer="0.51180555555555551"/>
  <pageSetup paperSize="9" scale="59" firstPageNumber="0" fitToHeight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O52"/>
  <sheetViews>
    <sheetView zoomScale="90" zoomScaleNormal="90" workbookViewId="0">
      <selection activeCell="F17" sqref="F17"/>
    </sheetView>
  </sheetViews>
  <sheetFormatPr defaultColWidth="9.140625" defaultRowHeight="15" x14ac:dyDescent="0.25"/>
  <cols>
    <col min="1" max="1" width="6.5703125" style="1" customWidth="1"/>
    <col min="2" max="2" width="40.7109375" style="1" customWidth="1"/>
    <col min="3" max="3" width="44.28515625" style="1" customWidth="1"/>
    <col min="4" max="4" width="33.140625" style="1" customWidth="1"/>
    <col min="5" max="5" width="15.28515625" style="1" customWidth="1"/>
    <col min="6" max="6" width="14.85546875" style="1" customWidth="1"/>
    <col min="7" max="7" width="10.42578125" style="1" customWidth="1"/>
    <col min="8" max="8" width="0" style="1" hidden="1" customWidth="1"/>
    <col min="9" max="9" width="17.140625" style="1" customWidth="1"/>
    <col min="10" max="12" width="0" style="1" hidden="1" customWidth="1"/>
    <col min="13" max="13" width="15.7109375" style="1" customWidth="1"/>
    <col min="14" max="14" width="5.28515625" style="1" customWidth="1"/>
    <col min="15" max="15" width="16.5703125" style="1" customWidth="1"/>
    <col min="16" max="16384" width="9.140625" style="1"/>
  </cols>
  <sheetData>
    <row r="1" spans="1:15" ht="15.75" thickBot="1" x14ac:dyDescent="0.3"/>
    <row r="2" spans="1:15" ht="14.45" customHeight="1" x14ac:dyDescent="0.25">
      <c r="A2" s="209" t="s">
        <v>29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1"/>
    </row>
    <row r="3" spans="1:15" ht="14.45" customHeight="1" x14ac:dyDescent="0.25">
      <c r="A3" s="212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4"/>
    </row>
    <row r="4" spans="1:15" ht="15" customHeight="1" x14ac:dyDescent="0.25">
      <c r="A4" s="13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/>
      <c r="I4" s="2" t="s">
        <v>8</v>
      </c>
      <c r="J4" s="2"/>
      <c r="K4" s="2"/>
      <c r="L4" s="2"/>
      <c r="M4" s="2" t="s">
        <v>9</v>
      </c>
      <c r="N4" s="2" t="s">
        <v>10</v>
      </c>
      <c r="O4" s="132" t="s">
        <v>11</v>
      </c>
    </row>
    <row r="5" spans="1:15" ht="86.25" customHeight="1" x14ac:dyDescent="0.25">
      <c r="A5" s="133" t="s">
        <v>12</v>
      </c>
      <c r="B5" s="68" t="s">
        <v>13</v>
      </c>
      <c r="C5" s="126" t="s">
        <v>14</v>
      </c>
      <c r="D5" s="126" t="s">
        <v>15</v>
      </c>
      <c r="E5" s="68" t="s">
        <v>16</v>
      </c>
      <c r="F5" s="16" t="s">
        <v>17</v>
      </c>
      <c r="G5" s="16" t="s">
        <v>18</v>
      </c>
      <c r="H5" s="69" t="s">
        <v>19</v>
      </c>
      <c r="I5" s="216" t="s">
        <v>208</v>
      </c>
      <c r="J5" s="217"/>
      <c r="K5" s="71" t="s">
        <v>22</v>
      </c>
      <c r="L5" s="72" t="s">
        <v>23</v>
      </c>
      <c r="M5" s="207" t="s">
        <v>30</v>
      </c>
      <c r="N5" s="208"/>
      <c r="O5" s="144" t="s">
        <v>31</v>
      </c>
    </row>
    <row r="6" spans="1:15" ht="37.9" customHeight="1" x14ac:dyDescent="0.25">
      <c r="A6" s="145">
        <v>1</v>
      </c>
      <c r="B6" s="60" t="s">
        <v>79</v>
      </c>
      <c r="C6" s="60" t="s">
        <v>32</v>
      </c>
      <c r="D6" s="60" t="s">
        <v>80</v>
      </c>
      <c r="E6" s="82">
        <v>5</v>
      </c>
      <c r="F6" s="61"/>
      <c r="G6" s="76">
        <v>5</v>
      </c>
      <c r="H6" s="63">
        <v>360</v>
      </c>
      <c r="I6" s="83">
        <v>160</v>
      </c>
      <c r="J6" s="64">
        <v>360</v>
      </c>
      <c r="K6" s="65">
        <v>510</v>
      </c>
      <c r="L6" s="66">
        <f>J6*K6</f>
        <v>183600</v>
      </c>
      <c r="M6" s="67">
        <v>0</v>
      </c>
      <c r="N6" s="85" t="s">
        <v>25</v>
      </c>
      <c r="O6" s="146">
        <f t="shared" ref="O6:O36" si="0">SUM(M6*I6)</f>
        <v>0</v>
      </c>
    </row>
    <row r="7" spans="1:15" ht="37.9" customHeight="1" x14ac:dyDescent="0.25">
      <c r="A7" s="145">
        <v>2</v>
      </c>
      <c r="B7" s="60" t="s">
        <v>117</v>
      </c>
      <c r="C7" s="60" t="s">
        <v>27</v>
      </c>
      <c r="D7" s="60" t="s">
        <v>121</v>
      </c>
      <c r="E7" s="82">
        <v>20</v>
      </c>
      <c r="F7" s="86"/>
      <c r="G7" s="76">
        <v>20</v>
      </c>
      <c r="H7" s="63"/>
      <c r="I7" s="83">
        <v>20</v>
      </c>
      <c r="J7" s="64"/>
      <c r="K7" s="65"/>
      <c r="L7" s="66"/>
      <c r="M7" s="67">
        <v>0</v>
      </c>
      <c r="N7" s="85" t="s">
        <v>25</v>
      </c>
      <c r="O7" s="146">
        <f t="shared" si="0"/>
        <v>0</v>
      </c>
    </row>
    <row r="8" spans="1:15" ht="37.9" customHeight="1" x14ac:dyDescent="0.25">
      <c r="A8" s="145">
        <v>3</v>
      </c>
      <c r="B8" s="60" t="s">
        <v>165</v>
      </c>
      <c r="C8" s="60" t="s">
        <v>122</v>
      </c>
      <c r="D8" s="60" t="s">
        <v>166</v>
      </c>
      <c r="E8" s="82">
        <v>5</v>
      </c>
      <c r="F8" s="61"/>
      <c r="G8" s="76">
        <v>5</v>
      </c>
      <c r="H8" s="63"/>
      <c r="I8" s="83">
        <v>200</v>
      </c>
      <c r="J8" s="64"/>
      <c r="K8" s="65"/>
      <c r="L8" s="66"/>
      <c r="M8" s="67">
        <v>0</v>
      </c>
      <c r="N8" s="85" t="s">
        <v>25</v>
      </c>
      <c r="O8" s="146">
        <f t="shared" si="0"/>
        <v>0</v>
      </c>
    </row>
    <row r="9" spans="1:15" ht="53.25" customHeight="1" x14ac:dyDescent="0.25">
      <c r="A9" s="145">
        <v>4</v>
      </c>
      <c r="B9" s="60" t="s">
        <v>167</v>
      </c>
      <c r="C9" s="60" t="s">
        <v>122</v>
      </c>
      <c r="D9" s="60" t="s">
        <v>168</v>
      </c>
      <c r="E9" s="82">
        <v>5</v>
      </c>
      <c r="F9" s="61"/>
      <c r="G9" s="76">
        <v>5</v>
      </c>
      <c r="H9" s="63"/>
      <c r="I9" s="83">
        <v>40</v>
      </c>
      <c r="J9" s="64"/>
      <c r="K9" s="65"/>
      <c r="L9" s="66"/>
      <c r="M9" s="67">
        <v>0</v>
      </c>
      <c r="N9" s="85" t="s">
        <v>25</v>
      </c>
      <c r="O9" s="146">
        <f t="shared" si="0"/>
        <v>0</v>
      </c>
    </row>
    <row r="10" spans="1:15" ht="37.9" customHeight="1" x14ac:dyDescent="0.25">
      <c r="A10" s="145">
        <v>5</v>
      </c>
      <c r="B10" s="60" t="s">
        <v>81</v>
      </c>
      <c r="C10" s="60" t="s">
        <v>32</v>
      </c>
      <c r="D10" s="60" t="s">
        <v>82</v>
      </c>
      <c r="E10" s="82">
        <v>5</v>
      </c>
      <c r="F10" s="61"/>
      <c r="G10" s="76">
        <v>5</v>
      </c>
      <c r="H10" s="63"/>
      <c r="I10" s="83">
        <v>100</v>
      </c>
      <c r="J10" s="64"/>
      <c r="K10" s="65"/>
      <c r="L10" s="66"/>
      <c r="M10" s="67">
        <v>0</v>
      </c>
      <c r="N10" s="85" t="s">
        <v>25</v>
      </c>
      <c r="O10" s="146">
        <f t="shared" si="0"/>
        <v>0</v>
      </c>
    </row>
    <row r="11" spans="1:15" ht="39.75" customHeight="1" x14ac:dyDescent="0.25">
      <c r="A11" s="145">
        <v>6</v>
      </c>
      <c r="B11" s="60" t="s">
        <v>210</v>
      </c>
      <c r="C11" s="60" t="s">
        <v>32</v>
      </c>
      <c r="D11" s="60" t="s">
        <v>83</v>
      </c>
      <c r="E11" s="82">
        <v>1</v>
      </c>
      <c r="F11" s="61"/>
      <c r="G11" s="76">
        <v>1</v>
      </c>
      <c r="H11" s="63"/>
      <c r="I11" s="83">
        <v>10</v>
      </c>
      <c r="J11" s="64"/>
      <c r="K11" s="65"/>
      <c r="L11" s="66"/>
      <c r="M11" s="67">
        <v>0</v>
      </c>
      <c r="N11" s="85" t="s">
        <v>25</v>
      </c>
      <c r="O11" s="146">
        <f t="shared" si="0"/>
        <v>0</v>
      </c>
    </row>
    <row r="12" spans="1:15" ht="37.9" customHeight="1" x14ac:dyDescent="0.25">
      <c r="A12" s="145">
        <v>7</v>
      </c>
      <c r="B12" s="60" t="s">
        <v>275</v>
      </c>
      <c r="C12" s="60" t="s">
        <v>32</v>
      </c>
      <c r="D12" s="60" t="s">
        <v>84</v>
      </c>
      <c r="E12" s="82">
        <v>5</v>
      </c>
      <c r="F12" s="61"/>
      <c r="G12" s="76">
        <v>5</v>
      </c>
      <c r="H12" s="63"/>
      <c r="I12" s="83">
        <v>100</v>
      </c>
      <c r="J12" s="64"/>
      <c r="K12" s="65"/>
      <c r="L12" s="66"/>
      <c r="M12" s="67">
        <v>0</v>
      </c>
      <c r="N12" s="85" t="s">
        <v>25</v>
      </c>
      <c r="O12" s="146">
        <f t="shared" si="0"/>
        <v>0</v>
      </c>
    </row>
    <row r="13" spans="1:15" ht="56.25" customHeight="1" x14ac:dyDescent="0.25">
      <c r="A13" s="145">
        <v>8</v>
      </c>
      <c r="B13" s="60" t="s">
        <v>276</v>
      </c>
      <c r="C13" s="60" t="s">
        <v>32</v>
      </c>
      <c r="D13" s="60" t="s">
        <v>169</v>
      </c>
      <c r="E13" s="82">
        <v>5</v>
      </c>
      <c r="F13" s="61"/>
      <c r="G13" s="76">
        <v>5</v>
      </c>
      <c r="H13" s="63"/>
      <c r="I13" s="83">
        <v>40</v>
      </c>
      <c r="J13" s="64"/>
      <c r="K13" s="65"/>
      <c r="L13" s="66"/>
      <c r="M13" s="67">
        <v>0</v>
      </c>
      <c r="N13" s="85" t="s">
        <v>25</v>
      </c>
      <c r="O13" s="146">
        <f t="shared" si="0"/>
        <v>0</v>
      </c>
    </row>
    <row r="14" spans="1:15" ht="54.75" customHeight="1" x14ac:dyDescent="0.25">
      <c r="A14" s="145">
        <v>9</v>
      </c>
      <c r="B14" s="81" t="s">
        <v>186</v>
      </c>
      <c r="C14" s="60" t="s">
        <v>32</v>
      </c>
      <c r="D14" s="60" t="s">
        <v>164</v>
      </c>
      <c r="E14" s="82">
        <v>5</v>
      </c>
      <c r="F14" s="61"/>
      <c r="G14" s="76">
        <v>5</v>
      </c>
      <c r="H14" s="63"/>
      <c r="I14" s="83">
        <v>60</v>
      </c>
      <c r="J14" s="64"/>
      <c r="K14" s="65"/>
      <c r="L14" s="66"/>
      <c r="M14" s="67">
        <v>0</v>
      </c>
      <c r="N14" s="85" t="s">
        <v>25</v>
      </c>
      <c r="O14" s="146">
        <f t="shared" si="0"/>
        <v>0</v>
      </c>
    </row>
    <row r="15" spans="1:15" ht="37.9" customHeight="1" x14ac:dyDescent="0.25">
      <c r="A15" s="145">
        <v>10</v>
      </c>
      <c r="B15" s="60" t="s">
        <v>187</v>
      </c>
      <c r="C15" s="60" t="s">
        <v>32</v>
      </c>
      <c r="D15" s="60" t="s">
        <v>163</v>
      </c>
      <c r="E15" s="82">
        <v>5</v>
      </c>
      <c r="F15" s="61"/>
      <c r="G15" s="76">
        <v>5</v>
      </c>
      <c r="H15" s="77"/>
      <c r="I15" s="83">
        <v>60</v>
      </c>
      <c r="J15" s="78"/>
      <c r="K15" s="79"/>
      <c r="L15" s="80"/>
      <c r="M15" s="67">
        <v>0</v>
      </c>
      <c r="N15" s="85" t="s">
        <v>25</v>
      </c>
      <c r="O15" s="146">
        <f t="shared" si="0"/>
        <v>0</v>
      </c>
    </row>
    <row r="16" spans="1:15" ht="37.9" customHeight="1" x14ac:dyDescent="0.25">
      <c r="A16" s="145">
        <v>11</v>
      </c>
      <c r="B16" s="60" t="s">
        <v>188</v>
      </c>
      <c r="C16" s="60" t="s">
        <v>27</v>
      </c>
      <c r="D16" s="60" t="s">
        <v>163</v>
      </c>
      <c r="E16" s="82">
        <v>5</v>
      </c>
      <c r="F16" s="61"/>
      <c r="G16" s="76">
        <v>5</v>
      </c>
      <c r="H16" s="63">
        <v>360</v>
      </c>
      <c r="I16" s="83">
        <v>10</v>
      </c>
      <c r="J16" s="64">
        <v>360</v>
      </c>
      <c r="K16" s="65">
        <v>510</v>
      </c>
      <c r="L16" s="66">
        <f t="shared" ref="L16:L24" si="1">J16*K16</f>
        <v>183600</v>
      </c>
      <c r="M16" s="67">
        <v>0</v>
      </c>
      <c r="N16" s="85" t="s">
        <v>25</v>
      </c>
      <c r="O16" s="146">
        <f t="shared" si="0"/>
        <v>0</v>
      </c>
    </row>
    <row r="17" spans="1:15" ht="37.9" customHeight="1" x14ac:dyDescent="0.25">
      <c r="A17" s="145">
        <v>12</v>
      </c>
      <c r="B17" s="60" t="s">
        <v>189</v>
      </c>
      <c r="C17" s="60" t="s">
        <v>27</v>
      </c>
      <c r="D17" s="60" t="s">
        <v>209</v>
      </c>
      <c r="E17" s="82">
        <v>5</v>
      </c>
      <c r="F17" s="61"/>
      <c r="G17" s="76">
        <v>5</v>
      </c>
      <c r="H17" s="63">
        <v>1192</v>
      </c>
      <c r="I17" s="83">
        <v>40</v>
      </c>
      <c r="J17" s="64">
        <f t="shared" ref="J17:J24" si="2">H17</f>
        <v>1192</v>
      </c>
      <c r="K17" s="65">
        <v>247</v>
      </c>
      <c r="L17" s="66">
        <f t="shared" si="1"/>
        <v>294424</v>
      </c>
      <c r="M17" s="67">
        <v>0</v>
      </c>
      <c r="N17" s="85" t="s">
        <v>25</v>
      </c>
      <c r="O17" s="146">
        <f t="shared" si="0"/>
        <v>0</v>
      </c>
    </row>
    <row r="18" spans="1:15" ht="38.1" customHeight="1" x14ac:dyDescent="0.25">
      <c r="A18" s="145">
        <v>13</v>
      </c>
      <c r="B18" s="60" t="s">
        <v>235</v>
      </c>
      <c r="C18" s="60" t="s">
        <v>27</v>
      </c>
      <c r="D18" s="60" t="s">
        <v>236</v>
      </c>
      <c r="E18" s="82">
        <v>5</v>
      </c>
      <c r="F18" s="61"/>
      <c r="G18" s="76">
        <v>5</v>
      </c>
      <c r="H18" s="63"/>
      <c r="I18" s="83">
        <v>40</v>
      </c>
      <c r="J18" s="64"/>
      <c r="K18" s="65"/>
      <c r="L18" s="66"/>
      <c r="M18" s="67">
        <v>0</v>
      </c>
      <c r="N18" s="85" t="s">
        <v>25</v>
      </c>
      <c r="O18" s="146">
        <f t="shared" si="0"/>
        <v>0</v>
      </c>
    </row>
    <row r="19" spans="1:15" ht="48" customHeight="1" x14ac:dyDescent="0.25">
      <c r="A19" s="145">
        <v>14</v>
      </c>
      <c r="B19" s="60" t="s">
        <v>277</v>
      </c>
      <c r="C19" s="60" t="s">
        <v>27</v>
      </c>
      <c r="D19" s="156" t="s">
        <v>240</v>
      </c>
      <c r="E19" s="82">
        <v>5</v>
      </c>
      <c r="F19" s="61"/>
      <c r="G19" s="76">
        <v>5</v>
      </c>
      <c r="H19" s="63"/>
      <c r="I19" s="83">
        <v>40</v>
      </c>
      <c r="J19" s="64"/>
      <c r="K19" s="65"/>
      <c r="L19" s="66"/>
      <c r="M19" s="67">
        <v>0</v>
      </c>
      <c r="N19" s="85" t="s">
        <v>25</v>
      </c>
      <c r="O19" s="146">
        <f t="shared" si="0"/>
        <v>0</v>
      </c>
    </row>
    <row r="20" spans="1:15" ht="37.9" customHeight="1" x14ac:dyDescent="0.25">
      <c r="A20" s="145">
        <v>15</v>
      </c>
      <c r="B20" s="60" t="s">
        <v>190</v>
      </c>
      <c r="C20" s="60" t="s">
        <v>27</v>
      </c>
      <c r="D20" s="60" t="s">
        <v>147</v>
      </c>
      <c r="E20" s="82">
        <v>5</v>
      </c>
      <c r="F20" s="61"/>
      <c r="G20" s="76">
        <v>5</v>
      </c>
      <c r="H20" s="63">
        <v>1192</v>
      </c>
      <c r="I20" s="83">
        <v>20</v>
      </c>
      <c r="J20" s="64">
        <f t="shared" si="2"/>
        <v>1192</v>
      </c>
      <c r="K20" s="65">
        <v>247</v>
      </c>
      <c r="L20" s="66">
        <f t="shared" si="1"/>
        <v>294424</v>
      </c>
      <c r="M20" s="67">
        <v>0</v>
      </c>
      <c r="N20" s="85" t="s">
        <v>25</v>
      </c>
      <c r="O20" s="146">
        <f t="shared" si="0"/>
        <v>0</v>
      </c>
    </row>
    <row r="21" spans="1:15" ht="37.9" customHeight="1" x14ac:dyDescent="0.25">
      <c r="A21" s="145">
        <v>16</v>
      </c>
      <c r="B21" s="60" t="s">
        <v>278</v>
      </c>
      <c r="C21" s="60" t="s">
        <v>32</v>
      </c>
      <c r="D21" s="60" t="s">
        <v>121</v>
      </c>
      <c r="E21" s="82">
        <v>5</v>
      </c>
      <c r="F21" s="61"/>
      <c r="G21" s="76">
        <v>5</v>
      </c>
      <c r="H21" s="63"/>
      <c r="I21" s="83">
        <v>40</v>
      </c>
      <c r="J21" s="64"/>
      <c r="K21" s="65"/>
      <c r="L21" s="66"/>
      <c r="M21" s="67">
        <v>0</v>
      </c>
      <c r="N21" s="85" t="s">
        <v>25</v>
      </c>
      <c r="O21" s="146">
        <f t="shared" si="0"/>
        <v>0</v>
      </c>
    </row>
    <row r="22" spans="1:15" ht="37.9" customHeight="1" x14ac:dyDescent="0.25">
      <c r="A22" s="145">
        <v>17</v>
      </c>
      <c r="B22" s="60" t="s">
        <v>279</v>
      </c>
      <c r="C22" s="60" t="s">
        <v>85</v>
      </c>
      <c r="D22" s="60" t="s">
        <v>86</v>
      </c>
      <c r="E22" s="82">
        <v>5</v>
      </c>
      <c r="F22" s="61"/>
      <c r="G22" s="76">
        <v>5</v>
      </c>
      <c r="H22" s="63"/>
      <c r="I22" s="83">
        <v>40</v>
      </c>
      <c r="J22" s="64"/>
      <c r="K22" s="65"/>
      <c r="L22" s="66"/>
      <c r="M22" s="67">
        <v>0</v>
      </c>
      <c r="N22" s="85" t="s">
        <v>25</v>
      </c>
      <c r="O22" s="146">
        <f t="shared" si="0"/>
        <v>0</v>
      </c>
    </row>
    <row r="23" spans="1:15" ht="37.9" customHeight="1" x14ac:dyDescent="0.25">
      <c r="A23" s="145">
        <v>18</v>
      </c>
      <c r="B23" s="60" t="s">
        <v>185</v>
      </c>
      <c r="C23" s="60" t="s">
        <v>87</v>
      </c>
      <c r="D23" s="60" t="s">
        <v>280</v>
      </c>
      <c r="E23" s="82">
        <v>5</v>
      </c>
      <c r="F23" s="61"/>
      <c r="G23" s="76">
        <v>5</v>
      </c>
      <c r="H23" s="63">
        <v>1192</v>
      </c>
      <c r="I23" s="83">
        <v>200</v>
      </c>
      <c r="J23" s="64">
        <f t="shared" si="2"/>
        <v>1192</v>
      </c>
      <c r="K23" s="65">
        <v>247</v>
      </c>
      <c r="L23" s="66">
        <f t="shared" si="1"/>
        <v>294424</v>
      </c>
      <c r="M23" s="67">
        <v>0</v>
      </c>
      <c r="N23" s="85" t="s">
        <v>25</v>
      </c>
      <c r="O23" s="146">
        <f t="shared" si="0"/>
        <v>0</v>
      </c>
    </row>
    <row r="24" spans="1:15" ht="37.9" customHeight="1" x14ac:dyDescent="0.25">
      <c r="A24" s="145">
        <v>19</v>
      </c>
      <c r="B24" s="60" t="s">
        <v>283</v>
      </c>
      <c r="C24" s="60" t="s">
        <v>215</v>
      </c>
      <c r="D24" s="60" t="s">
        <v>88</v>
      </c>
      <c r="E24" s="82">
        <v>12</v>
      </c>
      <c r="F24" s="61"/>
      <c r="G24" s="76">
        <v>12</v>
      </c>
      <c r="H24" s="63">
        <v>1192</v>
      </c>
      <c r="I24" s="83">
        <v>48</v>
      </c>
      <c r="J24" s="64">
        <f t="shared" si="2"/>
        <v>1192</v>
      </c>
      <c r="K24" s="65">
        <v>247</v>
      </c>
      <c r="L24" s="66">
        <f t="shared" si="1"/>
        <v>294424</v>
      </c>
      <c r="M24" s="67">
        <v>0</v>
      </c>
      <c r="N24" s="85" t="s">
        <v>26</v>
      </c>
      <c r="O24" s="146">
        <f t="shared" si="0"/>
        <v>0</v>
      </c>
    </row>
    <row r="25" spans="1:15" ht="37.9" customHeight="1" x14ac:dyDescent="0.25">
      <c r="A25" s="145">
        <v>20</v>
      </c>
      <c r="B25" s="60" t="s">
        <v>294</v>
      </c>
      <c r="C25" s="60" t="s">
        <v>122</v>
      </c>
      <c r="D25" s="60" t="s">
        <v>281</v>
      </c>
      <c r="E25" s="82">
        <v>5</v>
      </c>
      <c r="F25" s="61"/>
      <c r="G25" s="76">
        <v>5</v>
      </c>
      <c r="H25" s="63"/>
      <c r="I25" s="83">
        <v>40</v>
      </c>
      <c r="J25" s="64"/>
      <c r="K25" s="65"/>
      <c r="L25" s="66"/>
      <c r="M25" s="67">
        <v>0</v>
      </c>
      <c r="N25" s="85" t="s">
        <v>25</v>
      </c>
      <c r="O25" s="146">
        <f>SUM(M25*I25)</f>
        <v>0</v>
      </c>
    </row>
    <row r="26" spans="1:15" ht="37.9" customHeight="1" x14ac:dyDescent="0.25">
      <c r="A26" s="145">
        <v>21</v>
      </c>
      <c r="B26" s="60" t="s">
        <v>282</v>
      </c>
      <c r="C26" s="60" t="s">
        <v>27</v>
      </c>
      <c r="D26" s="60" t="s">
        <v>214</v>
      </c>
      <c r="E26" s="82">
        <v>5</v>
      </c>
      <c r="F26" s="61"/>
      <c r="G26" s="76">
        <v>5</v>
      </c>
      <c r="H26" s="63"/>
      <c r="I26" s="83">
        <v>10</v>
      </c>
      <c r="J26" s="64"/>
      <c r="K26" s="65"/>
      <c r="L26" s="66"/>
      <c r="M26" s="67">
        <v>0</v>
      </c>
      <c r="N26" s="85" t="s">
        <v>25</v>
      </c>
      <c r="O26" s="146">
        <f t="shared" si="0"/>
        <v>0</v>
      </c>
    </row>
    <row r="27" spans="1:15" ht="37.9" customHeight="1" x14ac:dyDescent="0.25">
      <c r="A27" s="145">
        <v>22</v>
      </c>
      <c r="B27" s="60" t="s">
        <v>191</v>
      </c>
      <c r="C27" s="60" t="s">
        <v>122</v>
      </c>
      <c r="D27" s="60" t="s">
        <v>281</v>
      </c>
      <c r="E27" s="82">
        <v>5</v>
      </c>
      <c r="F27" s="87"/>
      <c r="G27" s="89">
        <v>5</v>
      </c>
      <c r="H27" s="63"/>
      <c r="I27" s="83">
        <v>60</v>
      </c>
      <c r="J27" s="64"/>
      <c r="K27" s="65"/>
      <c r="L27" s="66"/>
      <c r="M27" s="67">
        <v>0</v>
      </c>
      <c r="N27" s="85" t="s">
        <v>25</v>
      </c>
      <c r="O27" s="146">
        <f t="shared" si="0"/>
        <v>0</v>
      </c>
    </row>
    <row r="28" spans="1:15" ht="37.9" customHeight="1" x14ac:dyDescent="0.25">
      <c r="A28" s="145">
        <v>23</v>
      </c>
      <c r="B28" s="60" t="s">
        <v>284</v>
      </c>
      <c r="C28" s="60" t="s">
        <v>148</v>
      </c>
      <c r="D28" s="60" t="s">
        <v>149</v>
      </c>
      <c r="E28" s="82">
        <v>5</v>
      </c>
      <c r="F28" s="87"/>
      <c r="G28" s="89">
        <v>5</v>
      </c>
      <c r="H28" s="63"/>
      <c r="I28" s="83">
        <v>20</v>
      </c>
      <c r="J28" s="64"/>
      <c r="K28" s="65"/>
      <c r="L28" s="66"/>
      <c r="M28" s="67">
        <v>0</v>
      </c>
      <c r="N28" s="85" t="s">
        <v>25</v>
      </c>
      <c r="O28" s="146">
        <f t="shared" si="0"/>
        <v>0</v>
      </c>
    </row>
    <row r="29" spans="1:15" ht="37.9" customHeight="1" x14ac:dyDescent="0.25">
      <c r="A29" s="145">
        <v>24</v>
      </c>
      <c r="B29" s="60" t="s">
        <v>285</v>
      </c>
      <c r="C29" s="60" t="s">
        <v>27</v>
      </c>
      <c r="D29" s="60" t="s">
        <v>150</v>
      </c>
      <c r="E29" s="82">
        <v>5</v>
      </c>
      <c r="F29" s="87"/>
      <c r="G29" s="89">
        <v>5</v>
      </c>
      <c r="H29" s="63"/>
      <c r="I29" s="83">
        <v>60</v>
      </c>
      <c r="J29" s="64"/>
      <c r="K29" s="65"/>
      <c r="L29" s="66"/>
      <c r="M29" s="67">
        <v>0</v>
      </c>
      <c r="N29" s="85" t="s">
        <v>25</v>
      </c>
      <c r="O29" s="146">
        <f t="shared" si="0"/>
        <v>0</v>
      </c>
    </row>
    <row r="30" spans="1:15" ht="37.9" customHeight="1" x14ac:dyDescent="0.25">
      <c r="A30" s="145">
        <v>25</v>
      </c>
      <c r="B30" s="60" t="s">
        <v>286</v>
      </c>
      <c r="C30" s="60" t="s">
        <v>148</v>
      </c>
      <c r="D30" s="60" t="s">
        <v>151</v>
      </c>
      <c r="E30" s="82">
        <v>5</v>
      </c>
      <c r="F30" s="87"/>
      <c r="G30" s="89">
        <v>5</v>
      </c>
      <c r="H30" s="63"/>
      <c r="I30" s="83">
        <v>140</v>
      </c>
      <c r="J30" s="64"/>
      <c r="K30" s="65"/>
      <c r="L30" s="66"/>
      <c r="M30" s="67">
        <v>0</v>
      </c>
      <c r="N30" s="85" t="s">
        <v>25</v>
      </c>
      <c r="O30" s="146">
        <f t="shared" si="0"/>
        <v>0</v>
      </c>
    </row>
    <row r="31" spans="1:15" ht="37.9" customHeight="1" x14ac:dyDescent="0.25">
      <c r="A31" s="145">
        <v>26</v>
      </c>
      <c r="B31" s="60" t="s">
        <v>287</v>
      </c>
      <c r="C31" s="60" t="s">
        <v>32</v>
      </c>
      <c r="D31" s="60" t="s">
        <v>152</v>
      </c>
      <c r="E31" s="82">
        <v>5</v>
      </c>
      <c r="F31" s="87"/>
      <c r="G31" s="89">
        <v>5</v>
      </c>
      <c r="H31" s="63"/>
      <c r="I31" s="83">
        <v>30</v>
      </c>
      <c r="J31" s="64"/>
      <c r="K31" s="65"/>
      <c r="L31" s="66"/>
      <c r="M31" s="67">
        <v>0</v>
      </c>
      <c r="N31" s="85" t="s">
        <v>25</v>
      </c>
      <c r="O31" s="146">
        <f t="shared" si="0"/>
        <v>0</v>
      </c>
    </row>
    <row r="32" spans="1:15" ht="37.9" customHeight="1" x14ac:dyDescent="0.25">
      <c r="A32" s="145">
        <v>27</v>
      </c>
      <c r="B32" s="60" t="s">
        <v>288</v>
      </c>
      <c r="C32" s="60" t="s">
        <v>27</v>
      </c>
      <c r="D32" s="60" t="s">
        <v>153</v>
      </c>
      <c r="E32" s="82">
        <v>5</v>
      </c>
      <c r="F32" s="87"/>
      <c r="G32" s="89">
        <v>5</v>
      </c>
      <c r="H32" s="63"/>
      <c r="I32" s="83">
        <v>20</v>
      </c>
      <c r="J32" s="64"/>
      <c r="K32" s="65"/>
      <c r="L32" s="66"/>
      <c r="M32" s="67">
        <v>0</v>
      </c>
      <c r="N32" s="85" t="s">
        <v>25</v>
      </c>
      <c r="O32" s="146">
        <f t="shared" si="0"/>
        <v>0</v>
      </c>
    </row>
    <row r="33" spans="1:15" ht="37.9" customHeight="1" x14ac:dyDescent="0.25">
      <c r="A33" s="145">
        <v>28</v>
      </c>
      <c r="B33" s="60" t="s">
        <v>289</v>
      </c>
      <c r="C33" s="60" t="s">
        <v>27</v>
      </c>
      <c r="D33" s="60" t="s">
        <v>147</v>
      </c>
      <c r="E33" s="82">
        <v>1</v>
      </c>
      <c r="F33" s="61"/>
      <c r="G33" s="76">
        <v>1</v>
      </c>
      <c r="H33" s="63"/>
      <c r="I33" s="83">
        <v>20</v>
      </c>
      <c r="J33" s="64"/>
      <c r="K33" s="65"/>
      <c r="L33" s="66"/>
      <c r="M33" s="67">
        <v>0</v>
      </c>
      <c r="N33" s="85" t="s">
        <v>25</v>
      </c>
      <c r="O33" s="146">
        <f t="shared" si="0"/>
        <v>0</v>
      </c>
    </row>
    <row r="34" spans="1:15" ht="37.9" customHeight="1" x14ac:dyDescent="0.25">
      <c r="A34" s="145">
        <v>29</v>
      </c>
      <c r="B34" s="60" t="s">
        <v>290</v>
      </c>
      <c r="C34" s="60" t="s">
        <v>27</v>
      </c>
      <c r="D34" s="60" t="s">
        <v>159</v>
      </c>
      <c r="E34" s="82">
        <v>5</v>
      </c>
      <c r="F34" s="61"/>
      <c r="G34" s="76">
        <v>5</v>
      </c>
      <c r="H34" s="63"/>
      <c r="I34" s="83">
        <v>40</v>
      </c>
      <c r="J34" s="64"/>
      <c r="K34" s="65"/>
      <c r="L34" s="66"/>
      <c r="M34" s="67">
        <v>0</v>
      </c>
      <c r="N34" s="85" t="s">
        <v>25</v>
      </c>
      <c r="O34" s="146">
        <f t="shared" si="0"/>
        <v>0</v>
      </c>
    </row>
    <row r="35" spans="1:15" ht="37.9" customHeight="1" x14ac:dyDescent="0.25">
      <c r="A35" s="145">
        <v>30</v>
      </c>
      <c r="B35" s="104" t="s">
        <v>293</v>
      </c>
      <c r="C35" s="60" t="s">
        <v>148</v>
      </c>
      <c r="D35" s="105" t="s">
        <v>150</v>
      </c>
      <c r="E35" s="82">
        <v>5</v>
      </c>
      <c r="F35" s="61"/>
      <c r="G35" s="76">
        <v>5</v>
      </c>
      <c r="H35" s="63"/>
      <c r="I35" s="83">
        <v>80</v>
      </c>
      <c r="J35" s="64"/>
      <c r="K35" s="65"/>
      <c r="L35" s="66"/>
      <c r="M35" s="67">
        <v>0</v>
      </c>
      <c r="N35" s="85" t="s">
        <v>25</v>
      </c>
      <c r="O35" s="146">
        <f t="shared" si="0"/>
        <v>0</v>
      </c>
    </row>
    <row r="36" spans="1:15" ht="37.9" customHeight="1" x14ac:dyDescent="0.25">
      <c r="A36" s="145">
        <v>31</v>
      </c>
      <c r="B36" s="60" t="s">
        <v>292</v>
      </c>
      <c r="C36" s="60" t="s">
        <v>148</v>
      </c>
      <c r="D36" s="60" t="s">
        <v>159</v>
      </c>
      <c r="E36" s="82">
        <v>5</v>
      </c>
      <c r="F36" s="61"/>
      <c r="G36" s="76">
        <v>5</v>
      </c>
      <c r="H36" s="63"/>
      <c r="I36" s="83">
        <v>20</v>
      </c>
      <c r="J36" s="64"/>
      <c r="K36" s="65"/>
      <c r="L36" s="66"/>
      <c r="M36" s="67">
        <v>0</v>
      </c>
      <c r="N36" s="85" t="s">
        <v>25</v>
      </c>
      <c r="O36" s="146">
        <f t="shared" si="0"/>
        <v>0</v>
      </c>
    </row>
    <row r="37" spans="1:15" ht="37.9" customHeight="1" x14ac:dyDescent="0.25">
      <c r="A37" s="145">
        <v>32</v>
      </c>
      <c r="B37" s="60" t="s">
        <v>291</v>
      </c>
      <c r="C37" s="60" t="s">
        <v>141</v>
      </c>
      <c r="D37" s="60" t="s">
        <v>175</v>
      </c>
      <c r="E37" s="82">
        <v>5</v>
      </c>
      <c r="F37" s="61"/>
      <c r="G37" s="76">
        <v>5</v>
      </c>
      <c r="H37" s="63"/>
      <c r="I37" s="83">
        <v>25</v>
      </c>
      <c r="J37" s="64"/>
      <c r="K37" s="65"/>
      <c r="L37" s="66"/>
      <c r="M37" s="67">
        <v>0</v>
      </c>
      <c r="N37" s="85" t="s">
        <v>26</v>
      </c>
      <c r="O37" s="146">
        <f t="shared" ref="O37:O43" si="3">SUM(M37*I37)</f>
        <v>0</v>
      </c>
    </row>
    <row r="38" spans="1:15" ht="37.9" customHeight="1" x14ac:dyDescent="0.25">
      <c r="A38" s="145">
        <v>33</v>
      </c>
      <c r="B38" s="60" t="s">
        <v>295</v>
      </c>
      <c r="C38" s="60" t="s">
        <v>141</v>
      </c>
      <c r="D38" s="60" t="s">
        <v>182</v>
      </c>
      <c r="E38" s="82">
        <v>1</v>
      </c>
      <c r="F38" s="61"/>
      <c r="G38" s="76">
        <v>1</v>
      </c>
      <c r="H38" s="63"/>
      <c r="I38" s="83">
        <v>10</v>
      </c>
      <c r="J38" s="64"/>
      <c r="K38" s="65"/>
      <c r="L38" s="66"/>
      <c r="M38" s="67">
        <v>0</v>
      </c>
      <c r="N38" s="85" t="s">
        <v>26</v>
      </c>
      <c r="O38" s="146">
        <f t="shared" si="3"/>
        <v>0</v>
      </c>
    </row>
    <row r="39" spans="1:15" ht="37.9" customHeight="1" x14ac:dyDescent="0.25">
      <c r="A39" s="145">
        <v>34</v>
      </c>
      <c r="B39" s="60" t="s">
        <v>296</v>
      </c>
      <c r="C39" s="60" t="s">
        <v>148</v>
      </c>
      <c r="D39" s="60" t="s">
        <v>183</v>
      </c>
      <c r="E39" s="82">
        <v>5</v>
      </c>
      <c r="F39" s="61"/>
      <c r="G39" s="76">
        <v>5</v>
      </c>
      <c r="H39" s="63"/>
      <c r="I39" s="83">
        <v>40</v>
      </c>
      <c r="J39" s="64"/>
      <c r="K39" s="65"/>
      <c r="L39" s="66"/>
      <c r="M39" s="67">
        <v>0</v>
      </c>
      <c r="N39" s="85" t="s">
        <v>25</v>
      </c>
      <c r="O39" s="146">
        <f t="shared" si="3"/>
        <v>0</v>
      </c>
    </row>
    <row r="40" spans="1:15" ht="37.9" customHeight="1" x14ac:dyDescent="0.25">
      <c r="A40" s="145">
        <v>35</v>
      </c>
      <c r="B40" s="60" t="s">
        <v>297</v>
      </c>
      <c r="C40" s="60" t="s">
        <v>27</v>
      </c>
      <c r="D40" s="60" t="s">
        <v>219</v>
      </c>
      <c r="E40" s="82">
        <v>5</v>
      </c>
      <c r="F40" s="61"/>
      <c r="G40" s="76">
        <v>5</v>
      </c>
      <c r="H40" s="63"/>
      <c r="I40" s="83">
        <v>40</v>
      </c>
      <c r="J40" s="64"/>
      <c r="K40" s="65"/>
      <c r="L40" s="66"/>
      <c r="M40" s="67">
        <v>0</v>
      </c>
      <c r="N40" s="85" t="s">
        <v>25</v>
      </c>
      <c r="O40" s="146">
        <f t="shared" si="3"/>
        <v>0</v>
      </c>
    </row>
    <row r="41" spans="1:15" ht="37.9" customHeight="1" x14ac:dyDescent="0.25">
      <c r="A41" s="145">
        <v>36</v>
      </c>
      <c r="B41" s="60" t="s">
        <v>315</v>
      </c>
      <c r="C41" s="60" t="s">
        <v>27</v>
      </c>
      <c r="D41" s="60" t="s">
        <v>241</v>
      </c>
      <c r="E41" s="82">
        <v>5</v>
      </c>
      <c r="F41" s="61"/>
      <c r="G41" s="76">
        <v>5</v>
      </c>
      <c r="H41" s="63"/>
      <c r="I41" s="83">
        <v>40</v>
      </c>
      <c r="J41" s="64"/>
      <c r="K41" s="65"/>
      <c r="L41" s="66"/>
      <c r="M41" s="67">
        <v>0</v>
      </c>
      <c r="N41" s="85" t="s">
        <v>25</v>
      </c>
      <c r="O41" s="146">
        <f t="shared" si="3"/>
        <v>0</v>
      </c>
    </row>
    <row r="42" spans="1:15" ht="37.9" customHeight="1" x14ac:dyDescent="0.25">
      <c r="A42" s="145">
        <v>37</v>
      </c>
      <c r="B42" s="60" t="s">
        <v>298</v>
      </c>
      <c r="C42" s="60" t="s">
        <v>148</v>
      </c>
      <c r="D42" s="60" t="s">
        <v>184</v>
      </c>
      <c r="E42" s="82">
        <v>5</v>
      </c>
      <c r="F42" s="61"/>
      <c r="G42" s="76">
        <v>5</v>
      </c>
      <c r="H42" s="63"/>
      <c r="I42" s="83">
        <v>80</v>
      </c>
      <c r="J42" s="64"/>
      <c r="K42" s="65"/>
      <c r="L42" s="66"/>
      <c r="M42" s="67">
        <v>0</v>
      </c>
      <c r="N42" s="85" t="s">
        <v>25</v>
      </c>
      <c r="O42" s="146">
        <f t="shared" si="3"/>
        <v>0</v>
      </c>
    </row>
    <row r="43" spans="1:15" ht="37.9" customHeight="1" x14ac:dyDescent="0.25">
      <c r="A43" s="145">
        <v>38</v>
      </c>
      <c r="B43" s="106" t="s">
        <v>299</v>
      </c>
      <c r="C43" s="106" t="s">
        <v>148</v>
      </c>
      <c r="D43" s="60" t="s">
        <v>195</v>
      </c>
      <c r="E43" s="107">
        <v>5</v>
      </c>
      <c r="F43" s="87"/>
      <c r="G43" s="89">
        <v>5</v>
      </c>
      <c r="H43" s="108"/>
      <c r="I43" s="109">
        <v>20</v>
      </c>
      <c r="J43" s="110"/>
      <c r="K43" s="111"/>
      <c r="L43" s="112"/>
      <c r="M43" s="128">
        <v>0</v>
      </c>
      <c r="N43" s="113" t="s">
        <v>25</v>
      </c>
      <c r="O43" s="147">
        <f t="shared" si="3"/>
        <v>0</v>
      </c>
    </row>
    <row r="44" spans="1:15" ht="37.9" customHeight="1" x14ac:dyDescent="0.25">
      <c r="A44" s="145">
        <v>39</v>
      </c>
      <c r="B44" s="106" t="s">
        <v>300</v>
      </c>
      <c r="C44" s="106" t="s">
        <v>148</v>
      </c>
      <c r="D44" s="129" t="s">
        <v>225</v>
      </c>
      <c r="E44" s="107">
        <v>5</v>
      </c>
      <c r="F44" s="87"/>
      <c r="G44" s="89">
        <v>5</v>
      </c>
      <c r="H44" s="108"/>
      <c r="I44" s="109">
        <v>20</v>
      </c>
      <c r="J44" s="110"/>
      <c r="K44" s="111"/>
      <c r="L44" s="112"/>
      <c r="M44" s="128">
        <v>0</v>
      </c>
      <c r="N44" s="113" t="s">
        <v>25</v>
      </c>
      <c r="O44" s="147">
        <f t="shared" ref="O44:O45" si="4">SUM(M44*I44)</f>
        <v>0</v>
      </c>
    </row>
    <row r="45" spans="1:15" ht="37.9" customHeight="1" x14ac:dyDescent="0.25">
      <c r="A45" s="145">
        <v>40</v>
      </c>
      <c r="B45" s="60" t="s">
        <v>301</v>
      </c>
      <c r="C45" s="60" t="s">
        <v>148</v>
      </c>
      <c r="D45" s="60" t="s">
        <v>226</v>
      </c>
      <c r="E45" s="82">
        <v>5</v>
      </c>
      <c r="F45" s="61"/>
      <c r="G45" s="76">
        <v>5</v>
      </c>
      <c r="H45" s="63"/>
      <c r="I45" s="83">
        <v>20</v>
      </c>
      <c r="J45" s="64"/>
      <c r="K45" s="65"/>
      <c r="L45" s="66"/>
      <c r="M45" s="67">
        <v>0</v>
      </c>
      <c r="N45" s="85" t="s">
        <v>25</v>
      </c>
      <c r="O45" s="146">
        <f t="shared" si="4"/>
        <v>0</v>
      </c>
    </row>
    <row r="46" spans="1:15" ht="56.25" x14ac:dyDescent="0.25">
      <c r="A46" s="145">
        <v>41</v>
      </c>
      <c r="B46" s="106" t="s">
        <v>302</v>
      </c>
      <c r="C46" s="106" t="s">
        <v>148</v>
      </c>
      <c r="D46" s="148" t="s">
        <v>228</v>
      </c>
      <c r="E46" s="107">
        <v>5</v>
      </c>
      <c r="F46" s="87"/>
      <c r="G46" s="89">
        <v>5</v>
      </c>
      <c r="H46" s="108"/>
      <c r="I46" s="109">
        <v>40</v>
      </c>
      <c r="J46" s="110"/>
      <c r="K46" s="111"/>
      <c r="L46" s="112"/>
      <c r="M46" s="128">
        <v>0</v>
      </c>
      <c r="N46" s="113" t="s">
        <v>25</v>
      </c>
      <c r="O46" s="147">
        <f t="shared" ref="O46:O48" si="5">SUM(M46*I46)</f>
        <v>0</v>
      </c>
    </row>
    <row r="47" spans="1:15" ht="57.95" customHeight="1" x14ac:dyDescent="0.25">
      <c r="A47" s="145">
        <v>42</v>
      </c>
      <c r="B47" s="157" t="s">
        <v>303</v>
      </c>
      <c r="C47" s="106" t="s">
        <v>148</v>
      </c>
      <c r="D47" s="148" t="s">
        <v>232</v>
      </c>
      <c r="E47" s="107">
        <v>5</v>
      </c>
      <c r="F47" s="87"/>
      <c r="G47" s="89">
        <v>5</v>
      </c>
      <c r="H47" s="108"/>
      <c r="I47" s="109">
        <v>20</v>
      </c>
      <c r="J47" s="110"/>
      <c r="K47" s="111"/>
      <c r="L47" s="112"/>
      <c r="M47" s="128">
        <v>0</v>
      </c>
      <c r="N47" s="113" t="s">
        <v>25</v>
      </c>
      <c r="O47" s="147">
        <f t="shared" ref="O47" si="6">SUM(M47*I47)</f>
        <v>0</v>
      </c>
    </row>
    <row r="48" spans="1:15" ht="63.75" x14ac:dyDescent="0.25">
      <c r="A48" s="158">
        <v>43</v>
      </c>
      <c r="B48" s="106" t="s">
        <v>316</v>
      </c>
      <c r="C48" s="106" t="s">
        <v>148</v>
      </c>
      <c r="D48" s="106" t="s">
        <v>317</v>
      </c>
      <c r="E48" s="107">
        <v>5</v>
      </c>
      <c r="F48" s="87"/>
      <c r="G48" s="89">
        <v>5</v>
      </c>
      <c r="H48" s="108"/>
      <c r="I48" s="109">
        <v>60</v>
      </c>
      <c r="J48" s="110"/>
      <c r="K48" s="111"/>
      <c r="L48" s="112"/>
      <c r="M48" s="128">
        <v>0</v>
      </c>
      <c r="N48" s="113" t="s">
        <v>25</v>
      </c>
      <c r="O48" s="147">
        <f t="shared" si="5"/>
        <v>0</v>
      </c>
    </row>
    <row r="49" spans="1:15" ht="90" thickBot="1" x14ac:dyDescent="0.3">
      <c r="A49" s="181">
        <v>44</v>
      </c>
      <c r="B49" s="157" t="s">
        <v>330</v>
      </c>
      <c r="C49" s="157" t="s">
        <v>160</v>
      </c>
      <c r="D49" s="157" t="s">
        <v>331</v>
      </c>
      <c r="E49" s="170">
        <v>5</v>
      </c>
      <c r="F49" s="171"/>
      <c r="G49" s="182">
        <v>5</v>
      </c>
      <c r="H49" s="173"/>
      <c r="I49" s="174">
        <v>40</v>
      </c>
      <c r="J49" s="175"/>
      <c r="K49" s="176"/>
      <c r="L49" s="177"/>
      <c r="M49" s="128">
        <v>0</v>
      </c>
      <c r="N49" s="113" t="s">
        <v>25</v>
      </c>
      <c r="O49" s="147">
        <f t="shared" ref="O49" si="7">SUM(M49*I49)</f>
        <v>0</v>
      </c>
    </row>
    <row r="50" spans="1:15" ht="37.9" customHeight="1" thickBot="1" x14ac:dyDescent="0.3">
      <c r="A50" s="149"/>
      <c r="B50" s="215" t="s">
        <v>33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150">
        <f>SUM(O6:O49)</f>
        <v>0</v>
      </c>
    </row>
    <row r="51" spans="1:15" ht="37.9" customHeight="1" thickBot="1" x14ac:dyDescent="0.3">
      <c r="A51" s="149"/>
      <c r="B51" s="215" t="s">
        <v>207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150"/>
    </row>
    <row r="52" spans="1:15" x14ac:dyDescent="0.25">
      <c r="B52" s="52"/>
    </row>
  </sheetData>
  <sheetProtection password="CC49" sheet="1" objects="1" scenarios="1" selectLockedCells="1"/>
  <mergeCells count="5">
    <mergeCell ref="M5:N5"/>
    <mergeCell ref="A2:O3"/>
    <mergeCell ref="B50:N50"/>
    <mergeCell ref="B51:N51"/>
    <mergeCell ref="I5:J5"/>
  </mergeCells>
  <pageMargins left="0.70833333333333337" right="0.70833333333333337" top="0.78749999999999998" bottom="0.7874999999999999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O46"/>
  <sheetViews>
    <sheetView zoomScale="90" zoomScaleNormal="90" workbookViewId="0">
      <selection activeCell="M36" sqref="M36"/>
    </sheetView>
  </sheetViews>
  <sheetFormatPr defaultColWidth="9.140625" defaultRowHeight="15" x14ac:dyDescent="0.25"/>
  <cols>
    <col min="1" max="1" width="6.5703125" style="1" customWidth="1"/>
    <col min="2" max="2" width="59.28515625" style="1" customWidth="1"/>
    <col min="3" max="3" width="28.7109375" style="1" customWidth="1"/>
    <col min="4" max="4" width="52.5703125" style="1" customWidth="1"/>
    <col min="5" max="5" width="19.42578125" style="1" customWidth="1"/>
    <col min="6" max="6" width="14.85546875" style="1" customWidth="1"/>
    <col min="7" max="7" width="10.42578125" style="1" customWidth="1"/>
    <col min="8" max="8" width="0" style="1" hidden="1" customWidth="1"/>
    <col min="9" max="9" width="17.140625" style="1" customWidth="1"/>
    <col min="10" max="12" width="0" style="1" hidden="1" customWidth="1"/>
    <col min="13" max="13" width="13.28515625" style="100" customWidth="1"/>
    <col min="14" max="14" width="5.28515625" style="1" customWidth="1"/>
    <col min="15" max="15" width="16.5703125" style="1" customWidth="1"/>
    <col min="16" max="16384" width="9.140625" style="1"/>
  </cols>
  <sheetData>
    <row r="1" spans="1:15" ht="15.75" thickBot="1" x14ac:dyDescent="0.3">
      <c r="A1" s="204" t="s">
        <v>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ht="15" customHeight="1" x14ac:dyDescent="0.25">
      <c r="A3" s="13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 t="s">
        <v>8</v>
      </c>
      <c r="J3" s="2"/>
      <c r="K3" s="2"/>
      <c r="L3" s="2"/>
      <c r="M3" s="2" t="s">
        <v>9</v>
      </c>
      <c r="N3" s="2" t="s">
        <v>10</v>
      </c>
      <c r="O3" s="132" t="s">
        <v>11</v>
      </c>
    </row>
    <row r="4" spans="1:15" ht="69.75" customHeight="1" x14ac:dyDescent="0.25">
      <c r="A4" s="133" t="s">
        <v>12</v>
      </c>
      <c r="B4" s="3" t="s">
        <v>13</v>
      </c>
      <c r="C4" s="127" t="s">
        <v>14</v>
      </c>
      <c r="D4" s="127" t="s">
        <v>15</v>
      </c>
      <c r="E4" s="3" t="s">
        <v>16</v>
      </c>
      <c r="F4" s="4" t="s">
        <v>17</v>
      </c>
      <c r="G4" s="4" t="s">
        <v>18</v>
      </c>
      <c r="H4" s="5" t="s">
        <v>19</v>
      </c>
      <c r="I4" s="3" t="s">
        <v>35</v>
      </c>
      <c r="J4" s="6" t="s">
        <v>36</v>
      </c>
      <c r="K4" s="7" t="s">
        <v>22</v>
      </c>
      <c r="L4" s="8" t="s">
        <v>23</v>
      </c>
      <c r="M4" s="218" t="s">
        <v>30</v>
      </c>
      <c r="N4" s="218"/>
      <c r="O4" s="134" t="s">
        <v>24</v>
      </c>
    </row>
    <row r="5" spans="1:15" ht="34.9" customHeight="1" x14ac:dyDescent="0.25">
      <c r="A5" s="135">
        <v>1</v>
      </c>
      <c r="B5" s="9" t="s">
        <v>192</v>
      </c>
      <c r="C5" s="53" t="s">
        <v>32</v>
      </c>
      <c r="D5" s="9" t="s">
        <v>37</v>
      </c>
      <c r="E5" s="10">
        <v>1</v>
      </c>
      <c r="F5" s="54"/>
      <c r="G5" s="4">
        <v>1</v>
      </c>
      <c r="H5" s="5"/>
      <c r="I5" s="12">
        <v>10</v>
      </c>
      <c r="J5" s="6"/>
      <c r="K5" s="7"/>
      <c r="L5" s="8"/>
      <c r="M5" s="101">
        <v>0</v>
      </c>
      <c r="N5" s="15" t="s">
        <v>25</v>
      </c>
      <c r="O5" s="136">
        <f>SUM(M5*I5)</f>
        <v>0</v>
      </c>
    </row>
    <row r="6" spans="1:15" ht="34.9" customHeight="1" x14ac:dyDescent="0.25">
      <c r="A6" s="135">
        <v>2</v>
      </c>
      <c r="B6" s="9" t="s">
        <v>170</v>
      </c>
      <c r="C6" s="53" t="s">
        <v>32</v>
      </c>
      <c r="D6" s="9" t="s">
        <v>171</v>
      </c>
      <c r="E6" s="10">
        <v>1</v>
      </c>
      <c r="F6" s="54"/>
      <c r="G6" s="4">
        <v>1</v>
      </c>
      <c r="H6" s="11"/>
      <c r="I6" s="12">
        <v>20</v>
      </c>
      <c r="J6" s="12"/>
      <c r="K6" s="13"/>
      <c r="L6" s="14"/>
      <c r="M6" s="101">
        <v>0</v>
      </c>
      <c r="N6" s="15" t="s">
        <v>25</v>
      </c>
      <c r="O6" s="136">
        <f t="shared" ref="O6:O18" si="0">SUM(M6*I6)</f>
        <v>0</v>
      </c>
    </row>
    <row r="7" spans="1:15" ht="34.9" customHeight="1" x14ac:dyDescent="0.25">
      <c r="A7" s="135">
        <v>3</v>
      </c>
      <c r="B7" s="9" t="s">
        <v>90</v>
      </c>
      <c r="C7" s="53" t="s">
        <v>89</v>
      </c>
      <c r="D7" s="9" t="s">
        <v>91</v>
      </c>
      <c r="E7" s="10">
        <v>1</v>
      </c>
      <c r="F7" s="54"/>
      <c r="G7" s="4">
        <v>1</v>
      </c>
      <c r="H7" s="11"/>
      <c r="I7" s="12">
        <v>5</v>
      </c>
      <c r="J7" s="12"/>
      <c r="K7" s="13"/>
      <c r="L7" s="14"/>
      <c r="M7" s="101">
        <v>0</v>
      </c>
      <c r="N7" s="15" t="s">
        <v>25</v>
      </c>
      <c r="O7" s="136">
        <f t="shared" si="0"/>
        <v>0</v>
      </c>
    </row>
    <row r="8" spans="1:15" ht="34.9" customHeight="1" x14ac:dyDescent="0.25">
      <c r="A8" s="135">
        <v>4</v>
      </c>
      <c r="B8" s="9" t="s">
        <v>137</v>
      </c>
      <c r="C8" s="53" t="s">
        <v>32</v>
      </c>
      <c r="D8" s="9" t="s">
        <v>314</v>
      </c>
      <c r="E8" s="10">
        <v>1</v>
      </c>
      <c r="F8" s="54"/>
      <c r="G8" s="4">
        <v>1</v>
      </c>
      <c r="H8" s="11"/>
      <c r="I8" s="12">
        <v>80</v>
      </c>
      <c r="J8" s="12"/>
      <c r="K8" s="13"/>
      <c r="L8" s="14"/>
      <c r="M8" s="101">
        <v>0</v>
      </c>
      <c r="N8" s="15" t="s">
        <v>25</v>
      </c>
      <c r="O8" s="136">
        <f t="shared" si="0"/>
        <v>0</v>
      </c>
    </row>
    <row r="9" spans="1:15" ht="36.75" customHeight="1" x14ac:dyDescent="0.25">
      <c r="A9" s="135">
        <v>5</v>
      </c>
      <c r="B9" s="9" t="s">
        <v>101</v>
      </c>
      <c r="C9" s="53" t="s">
        <v>102</v>
      </c>
      <c r="D9" s="9" t="s">
        <v>103</v>
      </c>
      <c r="E9" s="10">
        <v>20</v>
      </c>
      <c r="F9" s="54"/>
      <c r="G9" s="16">
        <v>20</v>
      </c>
      <c r="H9" s="17"/>
      <c r="I9" s="12">
        <v>100</v>
      </c>
      <c r="J9" s="18"/>
      <c r="K9" s="19"/>
      <c r="L9" s="20"/>
      <c r="M9" s="102">
        <v>0</v>
      </c>
      <c r="N9" s="15" t="s">
        <v>26</v>
      </c>
      <c r="O9" s="136">
        <f t="shared" si="0"/>
        <v>0</v>
      </c>
    </row>
    <row r="10" spans="1:15" ht="34.9" customHeight="1" x14ac:dyDescent="0.25">
      <c r="A10" s="135">
        <v>6</v>
      </c>
      <c r="B10" s="9" t="s">
        <v>104</v>
      </c>
      <c r="C10" s="53" t="s">
        <v>105</v>
      </c>
      <c r="D10" s="9" t="s">
        <v>106</v>
      </c>
      <c r="E10" s="10">
        <v>20</v>
      </c>
      <c r="F10" s="54"/>
      <c r="G10" s="16">
        <v>20</v>
      </c>
      <c r="H10" s="17"/>
      <c r="I10" s="12">
        <v>300</v>
      </c>
      <c r="J10" s="18"/>
      <c r="K10" s="19"/>
      <c r="L10" s="20"/>
      <c r="M10" s="102">
        <v>0</v>
      </c>
      <c r="N10" s="15" t="s">
        <v>26</v>
      </c>
      <c r="O10" s="136">
        <f t="shared" si="0"/>
        <v>0</v>
      </c>
    </row>
    <row r="11" spans="1:15" ht="34.9" customHeight="1" x14ac:dyDescent="0.25">
      <c r="A11" s="135">
        <v>7</v>
      </c>
      <c r="B11" s="9" t="s">
        <v>326</v>
      </c>
      <c r="C11" s="53" t="s">
        <v>105</v>
      </c>
      <c r="D11" s="9" t="s">
        <v>107</v>
      </c>
      <c r="E11" s="10">
        <v>20</v>
      </c>
      <c r="F11" s="54"/>
      <c r="G11" s="16">
        <v>20</v>
      </c>
      <c r="H11" s="17"/>
      <c r="I11" s="12">
        <v>40</v>
      </c>
      <c r="J11" s="18"/>
      <c r="K11" s="19"/>
      <c r="L11" s="20"/>
      <c r="M11" s="102">
        <v>0</v>
      </c>
      <c r="N11" s="15" t="s">
        <v>26</v>
      </c>
      <c r="O11" s="136">
        <f t="shared" si="0"/>
        <v>0</v>
      </c>
    </row>
    <row r="12" spans="1:15" ht="34.9" customHeight="1" x14ac:dyDescent="0.25">
      <c r="A12" s="135">
        <v>8</v>
      </c>
      <c r="B12" s="9" t="s">
        <v>327</v>
      </c>
      <c r="C12" s="53" t="s">
        <v>133</v>
      </c>
      <c r="D12" s="9" t="s">
        <v>91</v>
      </c>
      <c r="E12" s="10">
        <v>0.5</v>
      </c>
      <c r="F12" s="54"/>
      <c r="G12" s="16">
        <v>0.5</v>
      </c>
      <c r="H12" s="17"/>
      <c r="I12" s="12">
        <v>30</v>
      </c>
      <c r="J12" s="18"/>
      <c r="K12" s="19"/>
      <c r="L12" s="20"/>
      <c r="M12" s="102">
        <v>0</v>
      </c>
      <c r="N12" s="15" t="s">
        <v>26</v>
      </c>
      <c r="O12" s="136">
        <f t="shared" si="0"/>
        <v>0</v>
      </c>
    </row>
    <row r="13" spans="1:15" ht="34.9" customHeight="1" x14ac:dyDescent="0.25">
      <c r="A13" s="135">
        <v>9</v>
      </c>
      <c r="B13" s="9" t="s">
        <v>324</v>
      </c>
      <c r="C13" s="53" t="s">
        <v>28</v>
      </c>
      <c r="D13" s="9" t="s">
        <v>325</v>
      </c>
      <c r="E13" s="10">
        <v>1</v>
      </c>
      <c r="F13" s="54"/>
      <c r="G13" s="16">
        <v>1</v>
      </c>
      <c r="H13" s="17"/>
      <c r="I13" s="12">
        <v>60</v>
      </c>
      <c r="J13" s="18"/>
      <c r="K13" s="19"/>
      <c r="L13" s="20"/>
      <c r="M13" s="102">
        <v>0</v>
      </c>
      <c r="N13" s="21" t="s">
        <v>25</v>
      </c>
      <c r="O13" s="136">
        <f t="shared" si="0"/>
        <v>0</v>
      </c>
    </row>
    <row r="14" spans="1:15" ht="35.1" customHeight="1" x14ac:dyDescent="0.25">
      <c r="A14" s="135">
        <v>10</v>
      </c>
      <c r="B14" s="90" t="s">
        <v>138</v>
      </c>
      <c r="C14" s="91" t="s">
        <v>139</v>
      </c>
      <c r="D14" s="90" t="s">
        <v>140</v>
      </c>
      <c r="E14" s="92">
        <v>1</v>
      </c>
      <c r="F14" s="99"/>
      <c r="G14" s="93">
        <v>1</v>
      </c>
      <c r="H14" s="94"/>
      <c r="I14" s="95">
        <v>60</v>
      </c>
      <c r="J14" s="95"/>
      <c r="K14" s="96"/>
      <c r="L14" s="97"/>
      <c r="M14" s="103">
        <v>0</v>
      </c>
      <c r="N14" s="98" t="s">
        <v>25</v>
      </c>
      <c r="O14" s="137">
        <f t="shared" si="0"/>
        <v>0</v>
      </c>
    </row>
    <row r="15" spans="1:15" ht="35.1" customHeight="1" x14ac:dyDescent="0.25">
      <c r="A15" s="135">
        <v>11</v>
      </c>
      <c r="B15" s="114" t="s">
        <v>144</v>
      </c>
      <c r="C15" s="115" t="s">
        <v>27</v>
      </c>
      <c r="D15" s="114" t="s">
        <v>145</v>
      </c>
      <c r="E15" s="116">
        <v>1</v>
      </c>
      <c r="F15" s="117"/>
      <c r="G15" s="118">
        <v>1</v>
      </c>
      <c r="H15" s="119"/>
      <c r="I15" s="120">
        <v>10</v>
      </c>
      <c r="J15" s="120"/>
      <c r="K15" s="121"/>
      <c r="L15" s="122"/>
      <c r="M15" s="123">
        <v>0</v>
      </c>
      <c r="N15" s="124" t="s">
        <v>25</v>
      </c>
      <c r="O15" s="138">
        <f t="shared" si="0"/>
        <v>0</v>
      </c>
    </row>
    <row r="16" spans="1:15" ht="35.1" customHeight="1" x14ac:dyDescent="0.25">
      <c r="A16" s="135">
        <v>12</v>
      </c>
      <c r="B16" s="90" t="s">
        <v>176</v>
      </c>
      <c r="C16" s="53" t="s">
        <v>32</v>
      </c>
      <c r="D16" s="90" t="s">
        <v>177</v>
      </c>
      <c r="E16" s="92">
        <v>1</v>
      </c>
      <c r="F16" s="99"/>
      <c r="G16" s="93">
        <v>1</v>
      </c>
      <c r="H16" s="94"/>
      <c r="I16" s="95">
        <v>10</v>
      </c>
      <c r="J16" s="95"/>
      <c r="K16" s="96"/>
      <c r="L16" s="97"/>
      <c r="M16" s="103">
        <v>0</v>
      </c>
      <c r="N16" s="124" t="s">
        <v>25</v>
      </c>
      <c r="O16" s="137">
        <f t="shared" si="0"/>
        <v>0</v>
      </c>
    </row>
    <row r="17" spans="1:15" ht="35.1" customHeight="1" x14ac:dyDescent="0.25">
      <c r="A17" s="190">
        <v>13</v>
      </c>
      <c r="B17" s="191" t="s">
        <v>334</v>
      </c>
      <c r="C17" s="192" t="s">
        <v>32</v>
      </c>
      <c r="D17" s="114" t="s">
        <v>231</v>
      </c>
      <c r="E17" s="116">
        <v>5</v>
      </c>
      <c r="F17" s="117"/>
      <c r="G17" s="118">
        <v>5</v>
      </c>
      <c r="H17" s="119"/>
      <c r="I17" s="120">
        <v>20</v>
      </c>
      <c r="J17" s="120"/>
      <c r="K17" s="121"/>
      <c r="L17" s="122"/>
      <c r="M17" s="123">
        <v>0</v>
      </c>
      <c r="N17" s="124" t="s">
        <v>25</v>
      </c>
      <c r="O17" s="138">
        <f t="shared" si="0"/>
        <v>0</v>
      </c>
    </row>
    <row r="18" spans="1:15" ht="35.1" customHeight="1" thickBot="1" x14ac:dyDescent="0.3">
      <c r="A18" s="193">
        <v>14</v>
      </c>
      <c r="B18" s="194" t="s">
        <v>335</v>
      </c>
      <c r="C18" s="53" t="s">
        <v>28</v>
      </c>
      <c r="D18" s="114" t="s">
        <v>336</v>
      </c>
      <c r="E18" s="195">
        <v>1</v>
      </c>
      <c r="F18" s="196"/>
      <c r="G18" s="197">
        <v>1</v>
      </c>
      <c r="H18" s="198"/>
      <c r="I18" s="199">
        <v>20</v>
      </c>
      <c r="J18" s="199"/>
      <c r="K18" s="200"/>
      <c r="L18" s="201"/>
      <c r="M18" s="123">
        <v>0</v>
      </c>
      <c r="N18" s="124" t="s">
        <v>25</v>
      </c>
      <c r="O18" s="138">
        <f t="shared" si="0"/>
        <v>0</v>
      </c>
    </row>
    <row r="19" spans="1:15" ht="35.1" customHeight="1" thickBot="1" x14ac:dyDescent="0.3">
      <c r="A19" s="139"/>
      <c r="B19" s="219" t="s">
        <v>312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140">
        <f>SUM(O5:O18)</f>
        <v>0</v>
      </c>
    </row>
    <row r="20" spans="1:15" ht="31.5" customHeight="1" thickBot="1" x14ac:dyDescent="0.3">
      <c r="A20" s="141"/>
      <c r="B20" s="222" t="s">
        <v>207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4"/>
      <c r="O20" s="142"/>
    </row>
    <row r="21" spans="1:15" ht="15.75" thickBot="1" x14ac:dyDescent="0.3"/>
    <row r="22" spans="1:15" ht="15.75" customHeight="1" x14ac:dyDescent="0.25">
      <c r="A22" s="209" t="s">
        <v>339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1"/>
    </row>
    <row r="23" spans="1:15" ht="15" customHeight="1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4"/>
    </row>
    <row r="24" spans="1:15" ht="15" customHeight="1" x14ac:dyDescent="0.25">
      <c r="A24" s="131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/>
      <c r="I24" s="2" t="s">
        <v>8</v>
      </c>
      <c r="J24" s="2"/>
      <c r="K24" s="2"/>
      <c r="L24" s="2"/>
      <c r="M24" s="2" t="s">
        <v>9</v>
      </c>
      <c r="N24" s="2" t="s">
        <v>10</v>
      </c>
      <c r="O24" s="132" t="s">
        <v>11</v>
      </c>
    </row>
    <row r="25" spans="1:15" ht="84" customHeight="1" x14ac:dyDescent="0.25">
      <c r="A25" s="133" t="s">
        <v>12</v>
      </c>
      <c r="B25" s="3" t="s">
        <v>13</v>
      </c>
      <c r="C25" s="126" t="s">
        <v>14</v>
      </c>
      <c r="D25" s="126" t="s">
        <v>15</v>
      </c>
      <c r="E25" s="3" t="s">
        <v>16</v>
      </c>
      <c r="F25" s="4" t="s">
        <v>17</v>
      </c>
      <c r="G25" s="4" t="s">
        <v>18</v>
      </c>
      <c r="H25" s="5" t="s">
        <v>19</v>
      </c>
      <c r="I25" s="3" t="s">
        <v>35</v>
      </c>
      <c r="J25" s="6" t="s">
        <v>36</v>
      </c>
      <c r="K25" s="7" t="s">
        <v>22</v>
      </c>
      <c r="L25" s="8" t="s">
        <v>23</v>
      </c>
      <c r="M25" s="231" t="s">
        <v>30</v>
      </c>
      <c r="N25" s="232"/>
      <c r="O25" s="134" t="s">
        <v>24</v>
      </c>
    </row>
    <row r="26" spans="1:15" ht="34.9" customHeight="1" x14ac:dyDescent="0.25">
      <c r="A26" s="135">
        <v>1</v>
      </c>
      <c r="B26" s="9" t="s">
        <v>310</v>
      </c>
      <c r="C26" s="53" t="s">
        <v>212</v>
      </c>
      <c r="D26" s="9" t="s">
        <v>211</v>
      </c>
      <c r="E26" s="10">
        <v>1</v>
      </c>
      <c r="F26" s="54"/>
      <c r="G26" s="12">
        <v>1</v>
      </c>
      <c r="H26" s="5"/>
      <c r="I26" s="12">
        <v>40</v>
      </c>
      <c r="J26" s="6"/>
      <c r="K26" s="7"/>
      <c r="L26" s="8"/>
      <c r="M26" s="101">
        <v>0</v>
      </c>
      <c r="N26" s="15" t="s">
        <v>25</v>
      </c>
      <c r="O26" s="136">
        <f>SUM(M26*I26)</f>
        <v>0</v>
      </c>
    </row>
    <row r="27" spans="1:15" ht="34.9" customHeight="1" x14ac:dyDescent="0.25">
      <c r="A27" s="143">
        <v>2</v>
      </c>
      <c r="B27" s="9" t="s">
        <v>38</v>
      </c>
      <c r="C27" s="53" t="s">
        <v>32</v>
      </c>
      <c r="D27" s="9" t="s">
        <v>92</v>
      </c>
      <c r="E27" s="10">
        <v>5</v>
      </c>
      <c r="F27" s="54"/>
      <c r="G27" s="12">
        <v>5</v>
      </c>
      <c r="H27" s="11"/>
      <c r="I27" s="12">
        <v>200</v>
      </c>
      <c r="J27" s="12">
        <v>360</v>
      </c>
      <c r="K27" s="13">
        <v>510</v>
      </c>
      <c r="L27" s="14">
        <f>J27*K27</f>
        <v>183600</v>
      </c>
      <c r="M27" s="101">
        <v>0</v>
      </c>
      <c r="N27" s="15" t="s">
        <v>25</v>
      </c>
      <c r="O27" s="136">
        <f t="shared" ref="O27:O42" si="1">SUM(M27*I27)</f>
        <v>0</v>
      </c>
    </row>
    <row r="28" spans="1:15" ht="34.9" customHeight="1" x14ac:dyDescent="0.25">
      <c r="A28" s="135">
        <v>3</v>
      </c>
      <c r="B28" s="9" t="s">
        <v>93</v>
      </c>
      <c r="C28" s="53" t="s">
        <v>94</v>
      </c>
      <c r="D28" s="9" t="s">
        <v>95</v>
      </c>
      <c r="E28" s="10">
        <v>10</v>
      </c>
      <c r="F28" s="54"/>
      <c r="G28" s="12">
        <v>10</v>
      </c>
      <c r="H28" s="11"/>
      <c r="I28" s="12">
        <v>300</v>
      </c>
      <c r="J28" s="12"/>
      <c r="K28" s="13"/>
      <c r="L28" s="14"/>
      <c r="M28" s="101">
        <v>0</v>
      </c>
      <c r="N28" s="15" t="s">
        <v>25</v>
      </c>
      <c r="O28" s="136">
        <f t="shared" si="1"/>
        <v>0</v>
      </c>
    </row>
    <row r="29" spans="1:15" ht="34.9" customHeight="1" x14ac:dyDescent="0.25">
      <c r="A29" s="143">
        <v>4</v>
      </c>
      <c r="B29" s="9" t="s">
        <v>108</v>
      </c>
      <c r="C29" s="53" t="s">
        <v>109</v>
      </c>
      <c r="D29" s="9" t="s">
        <v>110</v>
      </c>
      <c r="E29" s="55">
        <v>5</v>
      </c>
      <c r="F29" s="54"/>
      <c r="G29" s="12">
        <v>5</v>
      </c>
      <c r="H29" s="11"/>
      <c r="I29" s="12">
        <v>180</v>
      </c>
      <c r="J29" s="12"/>
      <c r="K29" s="13"/>
      <c r="L29" s="14"/>
      <c r="M29" s="101">
        <v>0</v>
      </c>
      <c r="N29" s="15" t="s">
        <v>25</v>
      </c>
      <c r="O29" s="136">
        <f t="shared" si="1"/>
        <v>0</v>
      </c>
    </row>
    <row r="30" spans="1:15" ht="34.9" customHeight="1" x14ac:dyDescent="0.25">
      <c r="A30" s="135">
        <v>5</v>
      </c>
      <c r="B30" s="9" t="s">
        <v>308</v>
      </c>
      <c r="C30" s="53" t="s">
        <v>96</v>
      </c>
      <c r="D30" s="9" t="s">
        <v>97</v>
      </c>
      <c r="E30" s="10">
        <v>5</v>
      </c>
      <c r="F30" s="54"/>
      <c r="G30" s="12">
        <v>5</v>
      </c>
      <c r="H30" s="11"/>
      <c r="I30" s="12">
        <v>60</v>
      </c>
      <c r="J30" s="12"/>
      <c r="K30" s="13"/>
      <c r="L30" s="14"/>
      <c r="M30" s="101">
        <v>0</v>
      </c>
      <c r="N30" s="15" t="s">
        <v>25</v>
      </c>
      <c r="O30" s="136">
        <f t="shared" si="1"/>
        <v>0</v>
      </c>
    </row>
    <row r="31" spans="1:15" ht="34.9" customHeight="1" x14ac:dyDescent="0.25">
      <c r="A31" s="143">
        <v>6</v>
      </c>
      <c r="B31" s="9" t="s">
        <v>307</v>
      </c>
      <c r="C31" s="53" t="s">
        <v>141</v>
      </c>
      <c r="D31" s="9" t="s">
        <v>142</v>
      </c>
      <c r="E31" s="10">
        <v>3</v>
      </c>
      <c r="F31" s="54"/>
      <c r="G31" s="12">
        <v>3</v>
      </c>
      <c r="H31" s="11"/>
      <c r="I31" s="12">
        <v>12</v>
      </c>
      <c r="J31" s="12"/>
      <c r="K31" s="13"/>
      <c r="L31" s="14"/>
      <c r="M31" s="101">
        <v>0</v>
      </c>
      <c r="N31" s="15" t="s">
        <v>25</v>
      </c>
      <c r="O31" s="136">
        <f t="shared" si="1"/>
        <v>0</v>
      </c>
    </row>
    <row r="32" spans="1:15" ht="34.9" customHeight="1" x14ac:dyDescent="0.25">
      <c r="A32" s="135">
        <v>7</v>
      </c>
      <c r="B32" s="9" t="s">
        <v>337</v>
      </c>
      <c r="C32" s="53" t="s">
        <v>338</v>
      </c>
      <c r="D32" s="9" t="s">
        <v>142</v>
      </c>
      <c r="E32" s="10">
        <v>5</v>
      </c>
      <c r="F32" s="54"/>
      <c r="G32" s="12">
        <v>5</v>
      </c>
      <c r="H32" s="11"/>
      <c r="I32" s="12">
        <v>20</v>
      </c>
      <c r="J32" s="12"/>
      <c r="K32" s="13"/>
      <c r="L32" s="14"/>
      <c r="M32" s="101">
        <v>0</v>
      </c>
      <c r="N32" s="15" t="s">
        <v>25</v>
      </c>
      <c r="O32" s="136">
        <f t="shared" si="1"/>
        <v>0</v>
      </c>
    </row>
    <row r="33" spans="1:15" ht="34.9" customHeight="1" x14ac:dyDescent="0.25">
      <c r="A33" s="143">
        <v>8</v>
      </c>
      <c r="B33" s="9" t="s">
        <v>309</v>
      </c>
      <c r="C33" s="53" t="s">
        <v>94</v>
      </c>
      <c r="D33" s="9" t="s">
        <v>98</v>
      </c>
      <c r="E33" s="10">
        <v>5</v>
      </c>
      <c r="F33" s="54"/>
      <c r="G33" s="12">
        <v>5</v>
      </c>
      <c r="H33" s="11"/>
      <c r="I33" s="12">
        <v>40</v>
      </c>
      <c r="J33" s="12"/>
      <c r="K33" s="13"/>
      <c r="L33" s="14"/>
      <c r="M33" s="101">
        <v>0</v>
      </c>
      <c r="N33" s="15" t="s">
        <v>25</v>
      </c>
      <c r="O33" s="136">
        <f t="shared" si="1"/>
        <v>0</v>
      </c>
    </row>
    <row r="34" spans="1:15" ht="34.9" customHeight="1" x14ac:dyDescent="0.25">
      <c r="A34" s="135">
        <v>9</v>
      </c>
      <c r="B34" s="9" t="s">
        <v>99</v>
      </c>
      <c r="C34" s="53" t="s">
        <v>32</v>
      </c>
      <c r="D34" s="9" t="s">
        <v>100</v>
      </c>
      <c r="E34" s="10">
        <v>10</v>
      </c>
      <c r="F34" s="54"/>
      <c r="G34" s="12">
        <v>10</v>
      </c>
      <c r="H34" s="11"/>
      <c r="I34" s="12">
        <v>100</v>
      </c>
      <c r="J34" s="12"/>
      <c r="K34" s="13"/>
      <c r="L34" s="14"/>
      <c r="M34" s="101">
        <v>0</v>
      </c>
      <c r="N34" s="15" t="s">
        <v>25</v>
      </c>
      <c r="O34" s="136">
        <f t="shared" si="1"/>
        <v>0</v>
      </c>
    </row>
    <row r="35" spans="1:15" ht="38.25" x14ac:dyDescent="0.25">
      <c r="A35" s="143">
        <v>10</v>
      </c>
      <c r="B35" s="9" t="s">
        <v>227</v>
      </c>
      <c r="C35" s="53" t="s">
        <v>32</v>
      </c>
      <c r="D35" s="9" t="s">
        <v>313</v>
      </c>
      <c r="E35" s="10">
        <v>10</v>
      </c>
      <c r="F35" s="54"/>
      <c r="G35" s="12">
        <v>10</v>
      </c>
      <c r="H35" s="11"/>
      <c r="I35" s="12">
        <v>40</v>
      </c>
      <c r="J35" s="12"/>
      <c r="K35" s="13"/>
      <c r="L35" s="14"/>
      <c r="M35" s="101">
        <v>0</v>
      </c>
      <c r="N35" s="15" t="s">
        <v>25</v>
      </c>
      <c r="O35" s="136">
        <f t="shared" si="1"/>
        <v>0</v>
      </c>
    </row>
    <row r="36" spans="1:15" ht="35.1" customHeight="1" x14ac:dyDescent="0.25">
      <c r="A36" s="135">
        <v>11</v>
      </c>
      <c r="B36" s="9" t="s">
        <v>233</v>
      </c>
      <c r="C36" s="53" t="s">
        <v>32</v>
      </c>
      <c r="D36" s="9" t="s">
        <v>234</v>
      </c>
      <c r="E36" s="10">
        <v>5</v>
      </c>
      <c r="F36" s="54"/>
      <c r="G36" s="12">
        <v>5</v>
      </c>
      <c r="H36" s="11"/>
      <c r="I36" s="12">
        <v>80</v>
      </c>
      <c r="J36" s="12"/>
      <c r="K36" s="13"/>
      <c r="L36" s="14"/>
      <c r="M36" s="101">
        <v>0</v>
      </c>
      <c r="N36" s="15" t="s">
        <v>25</v>
      </c>
      <c r="O36" s="136">
        <f t="shared" si="1"/>
        <v>0</v>
      </c>
    </row>
    <row r="37" spans="1:15" ht="34.9" customHeight="1" x14ac:dyDescent="0.25">
      <c r="A37" s="143">
        <v>12</v>
      </c>
      <c r="B37" s="9" t="s">
        <v>304</v>
      </c>
      <c r="C37" s="53" t="s">
        <v>154</v>
      </c>
      <c r="D37" s="9" t="s">
        <v>155</v>
      </c>
      <c r="E37" s="10">
        <v>5</v>
      </c>
      <c r="F37" s="54"/>
      <c r="G37" s="12">
        <v>5</v>
      </c>
      <c r="H37" s="11"/>
      <c r="I37" s="12">
        <v>30</v>
      </c>
      <c r="J37" s="12"/>
      <c r="K37" s="13"/>
      <c r="L37" s="14"/>
      <c r="M37" s="101">
        <v>0</v>
      </c>
      <c r="N37" s="15" t="s">
        <v>25</v>
      </c>
      <c r="O37" s="136">
        <f t="shared" si="1"/>
        <v>0</v>
      </c>
    </row>
    <row r="38" spans="1:15" ht="34.9" customHeight="1" x14ac:dyDescent="0.25">
      <c r="A38" s="135">
        <v>13</v>
      </c>
      <c r="B38" s="9" t="s">
        <v>156</v>
      </c>
      <c r="C38" s="53" t="s">
        <v>32</v>
      </c>
      <c r="D38" s="9" t="s">
        <v>155</v>
      </c>
      <c r="E38" s="10">
        <v>5</v>
      </c>
      <c r="F38" s="54"/>
      <c r="G38" s="12">
        <v>5</v>
      </c>
      <c r="H38" s="11"/>
      <c r="I38" s="12">
        <v>60</v>
      </c>
      <c r="J38" s="12"/>
      <c r="K38" s="13"/>
      <c r="L38" s="14"/>
      <c r="M38" s="101">
        <v>0</v>
      </c>
      <c r="N38" s="15" t="s">
        <v>25</v>
      </c>
      <c r="O38" s="136">
        <f t="shared" si="1"/>
        <v>0</v>
      </c>
    </row>
    <row r="39" spans="1:15" ht="34.9" customHeight="1" x14ac:dyDescent="0.25">
      <c r="A39" s="143">
        <v>14</v>
      </c>
      <c r="B39" s="9" t="s">
        <v>305</v>
      </c>
      <c r="C39" s="53" t="s">
        <v>154</v>
      </c>
      <c r="D39" s="9" t="s">
        <v>155</v>
      </c>
      <c r="E39" s="10">
        <v>1</v>
      </c>
      <c r="F39" s="54"/>
      <c r="G39" s="12">
        <v>1</v>
      </c>
      <c r="H39" s="11"/>
      <c r="I39" s="12">
        <v>25</v>
      </c>
      <c r="J39" s="12"/>
      <c r="K39" s="13"/>
      <c r="L39" s="14"/>
      <c r="M39" s="101">
        <v>0</v>
      </c>
      <c r="N39" s="15" t="s">
        <v>25</v>
      </c>
      <c r="O39" s="136">
        <f t="shared" si="1"/>
        <v>0</v>
      </c>
    </row>
    <row r="40" spans="1:15" ht="34.9" customHeight="1" x14ac:dyDescent="0.25">
      <c r="A40" s="135">
        <v>15</v>
      </c>
      <c r="B40" s="9" t="s">
        <v>306</v>
      </c>
      <c r="C40" s="53" t="s">
        <v>32</v>
      </c>
      <c r="D40" s="9" t="s">
        <v>155</v>
      </c>
      <c r="E40" s="10">
        <v>5</v>
      </c>
      <c r="F40" s="54"/>
      <c r="G40" s="12">
        <v>5</v>
      </c>
      <c r="H40" s="11"/>
      <c r="I40" s="12">
        <v>25</v>
      </c>
      <c r="J40" s="12"/>
      <c r="K40" s="13"/>
      <c r="L40" s="14"/>
      <c r="M40" s="101">
        <v>0</v>
      </c>
      <c r="N40" s="15" t="s">
        <v>25</v>
      </c>
      <c r="O40" s="136">
        <f t="shared" si="1"/>
        <v>0</v>
      </c>
    </row>
    <row r="41" spans="1:15" ht="34.9" customHeight="1" x14ac:dyDescent="0.25">
      <c r="A41" s="143">
        <v>16</v>
      </c>
      <c r="B41" s="9" t="s">
        <v>328</v>
      </c>
      <c r="C41" s="53" t="s">
        <v>32</v>
      </c>
      <c r="D41" s="9" t="s">
        <v>329</v>
      </c>
      <c r="E41" s="10">
        <v>1</v>
      </c>
      <c r="F41" s="54"/>
      <c r="G41" s="12">
        <v>1</v>
      </c>
      <c r="H41" s="11"/>
      <c r="I41" s="12">
        <v>80</v>
      </c>
      <c r="J41" s="12"/>
      <c r="K41" s="13"/>
      <c r="L41" s="14"/>
      <c r="M41" s="101">
        <v>0</v>
      </c>
      <c r="N41" s="15" t="s">
        <v>25</v>
      </c>
      <c r="O41" s="136">
        <f t="shared" si="1"/>
        <v>0</v>
      </c>
    </row>
    <row r="42" spans="1:15" ht="34.9" customHeight="1" thickBot="1" x14ac:dyDescent="0.3">
      <c r="A42" s="135">
        <v>17</v>
      </c>
      <c r="B42" s="183" t="s">
        <v>332</v>
      </c>
      <c r="C42" s="53" t="s">
        <v>32</v>
      </c>
      <c r="D42" s="9" t="s">
        <v>333</v>
      </c>
      <c r="E42" s="184">
        <v>10</v>
      </c>
      <c r="F42" s="185"/>
      <c r="G42" s="186">
        <v>10</v>
      </c>
      <c r="H42" s="187"/>
      <c r="I42" s="186">
        <v>40</v>
      </c>
      <c r="J42" s="186"/>
      <c r="K42" s="188"/>
      <c r="L42" s="189"/>
      <c r="M42" s="101">
        <v>0</v>
      </c>
      <c r="N42" s="15" t="s">
        <v>25</v>
      </c>
      <c r="O42" s="136">
        <f t="shared" si="1"/>
        <v>0</v>
      </c>
    </row>
    <row r="43" spans="1:15" ht="34.9" customHeight="1" thickBot="1" x14ac:dyDescent="0.3">
      <c r="A43" s="178"/>
      <c r="B43" s="225" t="s">
        <v>311</v>
      </c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7"/>
      <c r="O43" s="179">
        <f>SUM(O26:O42)</f>
        <v>0</v>
      </c>
    </row>
    <row r="44" spans="1:15" ht="34.9" customHeight="1" thickBot="1" x14ac:dyDescent="0.3">
      <c r="A44" s="139"/>
      <c r="B44" s="228" t="s">
        <v>39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30"/>
      <c r="O44" s="180">
        <f>O19+O43</f>
        <v>0</v>
      </c>
    </row>
    <row r="45" spans="1:15" ht="34.9" customHeight="1" thickBot="1" x14ac:dyDescent="0.3">
      <c r="A45" s="141"/>
      <c r="B45" s="222" t="s">
        <v>207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4"/>
      <c r="O45" s="142"/>
    </row>
    <row r="46" spans="1:15" x14ac:dyDescent="0.25">
      <c r="B46" s="52"/>
    </row>
  </sheetData>
  <sheetProtection password="CC49" sheet="1" objects="1" scenarios="1" selectLockedCells="1"/>
  <mergeCells count="9">
    <mergeCell ref="A1:O2"/>
    <mergeCell ref="M4:N4"/>
    <mergeCell ref="B19:N19"/>
    <mergeCell ref="B20:N20"/>
    <mergeCell ref="B45:N45"/>
    <mergeCell ref="B43:N43"/>
    <mergeCell ref="B44:N44"/>
    <mergeCell ref="A22:O23"/>
    <mergeCell ref="M25:N25"/>
  </mergeCells>
  <pageMargins left="0.70833333333333337" right="0.70833333333333337" top="0.78749999999999998" bottom="0.78749999999999998" header="0.51180555555555551" footer="0.51180555555555551"/>
  <pageSetup paperSize="9" scale="54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A44" sqref="A44"/>
    </sheetView>
  </sheetViews>
  <sheetFormatPr defaultRowHeight="12.75" x14ac:dyDescent="0.2"/>
  <cols>
    <col min="1" max="1" width="55.140625" customWidth="1"/>
    <col min="2" max="2" width="54" customWidth="1"/>
  </cols>
  <sheetData>
    <row r="2" spans="1:2" ht="23.25" x14ac:dyDescent="0.35">
      <c r="A2" s="57" t="s">
        <v>123</v>
      </c>
      <c r="B2" s="1"/>
    </row>
    <row r="3" spans="1:2" ht="21" x14ac:dyDescent="0.35">
      <c r="A3" s="56" t="s">
        <v>128</v>
      </c>
      <c r="B3" s="56"/>
    </row>
    <row r="4" spans="1:2" ht="21" x14ac:dyDescent="0.35">
      <c r="A4" s="58" t="s">
        <v>126</v>
      </c>
      <c r="B4" s="59">
        <f>SUM('VV skupina A'!O77)</f>
        <v>0</v>
      </c>
    </row>
    <row r="5" spans="1:2" ht="21" x14ac:dyDescent="0.35">
      <c r="A5" s="58" t="s">
        <v>125</v>
      </c>
      <c r="B5" s="59">
        <f>SUM('VV skupina B'!O50)</f>
        <v>0</v>
      </c>
    </row>
    <row r="6" spans="1:2" ht="21" x14ac:dyDescent="0.35">
      <c r="A6" s="58" t="s">
        <v>124</v>
      </c>
      <c r="B6" s="59">
        <f>SUM('VV skupina C'!O44)</f>
        <v>0</v>
      </c>
    </row>
    <row r="7" spans="1:2" ht="21" x14ac:dyDescent="0.35">
      <c r="A7" s="58" t="s">
        <v>127</v>
      </c>
      <c r="B7" s="59">
        <f>SUM(B4:B6)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VV skupina A</vt:lpstr>
      <vt:lpstr>VV skupina B</vt:lpstr>
      <vt:lpstr>VV skupina C</vt:lpstr>
      <vt:lpstr>Celkem za VV skupiny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Hozik</dc:creator>
  <cp:lastModifiedBy>szp@szpnj.cz</cp:lastModifiedBy>
  <cp:revision/>
  <cp:lastPrinted>2025-01-23T08:04:21Z</cp:lastPrinted>
  <dcterms:created xsi:type="dcterms:W3CDTF">2017-01-13T09:17:50Z</dcterms:created>
  <dcterms:modified xsi:type="dcterms:W3CDTF">2026-02-23T07:29:35Z</dcterms:modified>
</cp:coreProperties>
</file>