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codeName="ThisWorkbook"/>
  <mc:AlternateContent xmlns:mc="http://schemas.openxmlformats.org/markup-compatibility/2006">
    <mc:Choice Requires="x15">
      <x15ac:absPath xmlns:x15ac="http://schemas.microsoft.com/office/spreadsheetml/2010/11/ac" url="https://ttccz-my.sharepoint.com/personal/dvorakova_ttc_cz/Documents/Project Building VETUNI/"/>
    </mc:Choice>
  </mc:AlternateContent>
  <xr:revisionPtr revIDLastSave="12" documentId="8_{5AD80E38-88FC-42CB-A58E-BABF68116B1B}" xr6:coauthVersionLast="47" xr6:coauthVersionMax="47" xr10:uidLastSave="{72864C65-EA54-4377-9E91-A5E1C7EA7102}"/>
  <bookViews>
    <workbookView xWindow="-120" yWindow="-120" windowWidth="29040" windowHeight="15720" tabRatio="718" activeTab="1" xr2:uid="{00000000-000D-0000-FFFF-FFFF00000000}"/>
  </bookViews>
  <sheets>
    <sheet name="VETUNI Rekapitulace" sheetId="17" r:id="rId1"/>
    <sheet name="VETUNI 208,210,321,322" sheetId="14" r:id="rId2"/>
    <sheet name="VETUNI 308" sheetId="15" r:id="rId3"/>
  </sheets>
  <definedNames>
    <definedName name="Dodavka">'VETUNI Rekapitulace'!$G$2</definedName>
    <definedName name="HSV">'VETUNI Rekapitulace'!$E$2</definedName>
    <definedName name="Mont">'VETUNI Rekapitulace'!$H$2</definedName>
    <definedName name="_xlnm.Print_Area" localSheetId="1">'VETUNI 208,210,321,322'!$A$1:$G$24</definedName>
    <definedName name="_xlnm.Print_Area" localSheetId="2">'VETUNI 308'!$A$1:$G$49</definedName>
    <definedName name="PSV">'VETUNI Rekapitulace'!$F$2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5" l="1"/>
  <c r="G24" i="17"/>
  <c r="I24" i="17" s="1"/>
  <c r="G23" i="17"/>
  <c r="I23" i="17" s="1"/>
  <c r="G22" i="17"/>
  <c r="I22" i="17" s="1"/>
  <c r="G21" i="17"/>
  <c r="I21" i="17" s="1"/>
  <c r="G20" i="17"/>
  <c r="I20" i="17" s="1"/>
  <c r="G19" i="17"/>
  <c r="I19" i="17" s="1"/>
  <c r="G18" i="17"/>
  <c r="I18" i="17" s="1"/>
  <c r="G17" i="17"/>
  <c r="I17" i="17" s="1"/>
  <c r="I12" i="17"/>
  <c r="H12" i="17"/>
  <c r="G12" i="17"/>
  <c r="F14" i="15"/>
  <c r="H25" i="17" l="1"/>
  <c r="F9" i="15"/>
  <c r="F45" i="15"/>
  <c r="F44" i="15"/>
  <c r="F43" i="15"/>
  <c r="F42" i="15"/>
  <c r="F41" i="15"/>
  <c r="F40" i="15"/>
  <c r="F38" i="15"/>
  <c r="F35" i="15"/>
  <c r="F34" i="15"/>
  <c r="F33" i="15"/>
  <c r="F32" i="15"/>
  <c r="F6" i="14"/>
  <c r="F48" i="15"/>
  <c r="F8" i="15"/>
  <c r="F47" i="15"/>
  <c r="F46" i="15"/>
  <c r="F39" i="15"/>
  <c r="F36" i="15"/>
  <c r="F29" i="15"/>
  <c r="F5" i="15" l="1"/>
  <c r="F37" i="15" l="1"/>
  <c r="F30" i="15"/>
  <c r="F28" i="15"/>
  <c r="F22" i="15"/>
  <c r="F21" i="15"/>
  <c r="F27" i="15"/>
  <c r="F26" i="15"/>
  <c r="F25" i="15"/>
  <c r="F24" i="15"/>
  <c r="F23" i="15"/>
  <c r="F20" i="15"/>
  <c r="F19" i="15"/>
  <c r="F18" i="15"/>
  <c r="F17" i="15"/>
  <c r="F16" i="15"/>
  <c r="F15" i="15"/>
  <c r="F13" i="15"/>
  <c r="F12" i="15"/>
  <c r="F11" i="15"/>
  <c r="F10" i="15"/>
  <c r="F7" i="15"/>
  <c r="F6" i="15"/>
  <c r="F4" i="15"/>
  <c r="F49" i="15" l="1"/>
  <c r="F11" i="17" s="1"/>
  <c r="F23" i="14" l="1"/>
  <c r="F22" i="14"/>
  <c r="F21" i="14"/>
  <c r="F20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7" i="14"/>
  <c r="F5" i="14"/>
  <c r="A5" i="14"/>
  <c r="A6" i="14" s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F4" i="14"/>
  <c r="F24" i="14" l="1"/>
  <c r="F10" i="17" s="1"/>
  <c r="F12" i="17" s="1"/>
</calcChain>
</file>

<file path=xl/sharedStrings.xml><?xml version="1.0" encoding="utf-8"?>
<sst xmlns="http://schemas.openxmlformats.org/spreadsheetml/2006/main" count="185" uniqueCount="102">
  <si>
    <t>VETUNI</t>
  </si>
  <si>
    <t>Zasedací místnosti a kanceláře vedení 208, 210, 321, 322</t>
  </si>
  <si>
    <t>Zasedací místnost 308</t>
  </si>
  <si>
    <t>celkem Kč bez DPH</t>
  </si>
  <si>
    <t>Pol.</t>
  </si>
  <si>
    <t xml:space="preserve"> specifikace </t>
  </si>
  <si>
    <t>MJ</t>
  </si>
  <si>
    <t>Počet /
MJ</t>
  </si>
  <si>
    <t>Cena /MJ 
Kč bez DPH</t>
  </si>
  <si>
    <t>Cena /celkem
Kč bez DPH</t>
  </si>
  <si>
    <t>Výrobce, Typ</t>
  </si>
  <si>
    <t>ks</t>
  </si>
  <si>
    <t>Propojovací kabeláž</t>
  </si>
  <si>
    <t>kpl</t>
  </si>
  <si>
    <t>Elektroinstalační krabice průměr 73 mm,pod omítku/do SDK  s víčkem vč. zasekání/uložení do zdiva</t>
  </si>
  <si>
    <t>Elektroinstalační krabice 234 mm, pod omítku/do SDK  s víčkem vč. zasekání/uložení do zdiva</t>
  </si>
  <si>
    <t>Ohebná trubka ,vnější průměr  40mm, min. 750N</t>
  </si>
  <si>
    <t>m</t>
  </si>
  <si>
    <t>Značení a zaměření trasy vedení</t>
  </si>
  <si>
    <t>Dodávka, instalace, kompletace AVT</t>
  </si>
  <si>
    <t>Drobné stavební práce a přípomoci</t>
  </si>
  <si>
    <t>Krycí materiál pro ochranu  koncových prvků AVT před znečištěním</t>
  </si>
  <si>
    <t>m2</t>
  </si>
  <si>
    <t xml:space="preserve">Likvidace odpadu a obalového materiálu vzniklého při instalaci AVT, a jeho odvoz do sběrných míst </t>
  </si>
  <si>
    <t>Práce spojené se specifikací a vzorkováním prvků AVT, vypracování nezbytné výrobní dokumentace, technicko-administrativní úkony</t>
  </si>
  <si>
    <t>hod</t>
  </si>
  <si>
    <t>Stavební koordinace, koordinační porady, vedení staveb. deníku, zaměření staveniště</t>
  </si>
  <si>
    <t xml:space="preserve">Doprava,nakládka,vykládka a skladování zboží a materiálu na místě stavby, vnitrostaveništní přesun hmot </t>
  </si>
  <si>
    <t>Provozní zkoušky, zkušební provoz, zpracování provozního řádu, zaškolení uživatele</t>
  </si>
  <si>
    <t>Pořízení ucelené fotodokumentace o průběhu zhotovení díla,evidence a archivace</t>
  </si>
  <si>
    <t>paré</t>
  </si>
  <si>
    <t>Promítací stroj s DLP nebo 3xLCD technologií, zobrazovací element s úhlopříčkou min. 0,7" má rozlišení WUXGA, polovodičový zdroj světla s deklarovanou životností 20000h a minimálním světelným výkonem 8500 lm, minimální konektivita: 1x vstup HDMI, 1x vstup kompatibilní s HDBaseT, maximální výška stroje 217mm, maximální hmotnost 27 kg včetně objektivu, provedení v bílé barvě</t>
  </si>
  <si>
    <t>Širokoúhlý objektiv k promítacímu stroji s promítacím faktorem v rozmezí optimálně 0,79-1,11 ku 1. Nasvítí  projekční plochu ve formátu 16:10, šířka obrazu 2700 mm ze vzdálenosti 2,14m</t>
  </si>
  <si>
    <t>Teleskopický držák ze stropu, min. 70 cm, skryté vedení kabeláže, nosnost dle projektoru</t>
  </si>
  <si>
    <t>Motorové projekční plátno pro instalaci do podhledu, šíře obrazu 270 cm (16:10),včetně rámu pro vestavbu do podhledu,sady vysílače/přijímače pro bezdrátové ovládání</t>
  </si>
  <si>
    <t>Mikrofonní pole pro snímání zvuku ve videokonferenčních místnostech, 8 mikrofonů dynamicky se přizpůsobujících se místnosti, Rozhraní DANTE, Barva bílá</t>
  </si>
  <si>
    <t>Scaler 4K/UHD 5x2 univerzální přepínač s 2 HDMI vstupy, DisplayPort vstupem, USB-C vstupem, bezdrátovým přípojným bodem a zrcadlenými HDMI/HDBaseT výstupy, podpora HDR, automatická volba vstupu, RS-232, EDID, HDCP, podpora 4K@60/4:4:4/8bit(18GbpsGbps), možnost bezdrátového připojení (Až 1080p @ 30Hz 4:2:0) pro iOS, Android, Mac, Chromebook a Windows
uchycení do 19" racku, (Až 1080p @ 30Hz 4:2:0)</t>
  </si>
  <si>
    <t>Dvoukanálový mikrofonní přijímač, pásmo 620-644Mhz, LCD displej, 960 laditelných a 48 přednastavených frekvencí, XLR a Jack audio výstupy, 1U výška, funkce ACT pro rychlou synchronizaci s vysílači, audio výstupy 2x XLR a Jack 6,3mm, Zobrazení stavu baterií ve vysílači na displeji</t>
  </si>
  <si>
    <t>UHF bezdrátový ruční mikrofon pro mluvené slovo i zpěv včetně akumulátoru, osazený dynamickou vložkou s kardioidní charakteristikou. Doba provozu na jedno nabití min 13 hodin, nabíjení bez nutnosti vyjmout akumulátor, vypínač ON / OFF s led indikací slabé baterie, IR synchronizace s přijímačem</t>
  </si>
  <si>
    <t>Automatická nabíjecí stanice pro použité bezdrátové mikrofony s možností nabíjet najednou 2 mikrofony v libovolné kombinaci (ruční, či za opasek), LED indikace nabíjení.</t>
  </si>
  <si>
    <t>Stropní vestavný reproduktor 2-pásmový, napájení PoE, vyzařovací úhel 120 °
včetně vestavby do akustického materiálu kruhového půdorysu o průměru min 25cm</t>
  </si>
  <si>
    <t>PC, procesor 3.8 GHz, integrovana grafická karta RAM 8GB, SSD 250 GB, HDMI a DisplayPort, 3× USB 3.2, USB-C, Micro Tower, bezdrátový set myš a klávesnice, Operační systém Windows 11 Pro + monitor 24", HDMI, VESA</t>
  </si>
  <si>
    <t>Reléová jednotka pro spínání zátěží do 10A, 6 nezávislých bezpotenciálových přepínacích výstupů, řízení po sériové sběrnici a externími tlačítky, testovací tlačítka na čelním panelu, programovatelné parametry pro každé relé (odezva na vstup, zpožděné zapnutí), instalace na DIN</t>
  </si>
  <si>
    <t>Stmívací jednotka - Možnost rozdělení 64 stmívatelných předřadníků zářivek na jedné sběrnici až na 15 nezávislých skupin, kompatibilní s předřadníky DALI, řízení všech skupin po sériové sběrnici a dvou z nich i externími tlačítky, testovací tlačítka na čelním panelu, programovatelné parametry (odezva na vstupy, rychlost stmívání), indikace výstupní úrovně a zkratované sběrnice k zářivkám, instalace na DIN</t>
  </si>
  <si>
    <t>Převodník RS485/232, pro instalaci na DIN lištu (2MOD)</t>
  </si>
  <si>
    <t>Odrušovací jednotka pro potlačení elektromagnetického rušení, 3x RC odrušovací člen pro spínání motorů, pro napětí do 275V, maximální odrušovaný proud je 10 A, instalace na DIN lištu (2moduly)</t>
  </si>
  <si>
    <t>Stykač 230V/20A jednofázový, na DIN, (přepín. kontakt)</t>
  </si>
  <si>
    <t>Inteligentní napájecí distributor min. 4x230V(celkový příkon max.10A), každý vstup lze samostatně vypnout a zapnout samostatně, možnost ovládání po RS232/LAN(vč. WEBu), možnost časového spínání jednotlivých zásuvek (dle kalendáře)</t>
  </si>
  <si>
    <t>Datový AV switch,  24 LAN portů, 24 PoE portů, možnost vzdálené správy</t>
  </si>
  <si>
    <t>Interiérová vestavba do skříňky, 2x hliníkový profil tl 3mm perforovaný dl 750mm, 2x police, 1x PDU napájecí distributor s přepěťovou ochranou 8x230V</t>
  </si>
  <si>
    <t>Ohebná trubka ,vnější průměr  32 mm, min. 750N</t>
  </si>
  <si>
    <t>Drátěný žlab s integrovanou spojkou 60x100 16m,vč. kotvení a výložníků a držáku žlabu</t>
  </si>
  <si>
    <t>Programování ŘS</t>
  </si>
  <si>
    <t>Elektroinstalační krabice průměr 73 mm, pod omítku/do SDK  s víčkem vč. zasekání/uložení do zdiva</t>
  </si>
  <si>
    <r>
      <t>Dokumentace skut. stavu-</t>
    </r>
    <r>
      <rPr>
        <sz val="9"/>
        <color indexed="8"/>
        <rFont val="Arial"/>
        <family val="2"/>
        <charset val="238"/>
      </rPr>
      <t xml:space="preserve"> blíže viz SoD</t>
    </r>
    <r>
      <rPr>
        <sz val="9"/>
        <rFont val="Arial"/>
        <family val="2"/>
        <charset val="238"/>
      </rPr>
      <t xml:space="preserve">,zajištění atestů a dokladů o požadovaných vlastnostech výrobků ke kolaudaci, zajištění všech ostatních zkoušek,atestů a revizí,kterými bude prokázáno dosažení  předepsané kvality a předepsaných technických parametrů předmětu díla </t>
    </r>
  </si>
  <si>
    <t>HDMI HDBaseT vysílač s řízením a PoE, kompatibilní s HDCP 2.2, přenos min na 70m, obousměrné RS-232 a IR řídicí signály, kompatibilní s položkou č.10</t>
  </si>
  <si>
    <t xml:space="preserve"> Interiérový prvek pro rack AVT 600x600x900 mm, vnitřní šířka 49cm, v zádech otvor pro protáhnutí kabeláže + dvířka pro lepší instalaci zařízení, jednokřídlo z plného lamina, dostatečné odvětrání  ve dvířkách po bocích tak aby vzduch dostatečně proudil, interiérová průchodka v horní části
</t>
  </si>
  <si>
    <t>videokonferenční PTZ  kamera, detekce přednášejícího, Full HD rozlišení, 12xZoom, 2xdigitální ZOOM, RJ45, HDMI podpora voice trackingu,vč. stropní systémové konzoly s vnitřním vedením kabeláže barva bílá</t>
  </si>
  <si>
    <t>Přípojné místo, kovové provedení, konfigurace min. 1xHDMI, 1x230, 1xLAN</t>
  </si>
  <si>
    <t>Přípojné místo, kovové provedení, konfigurace min. 1xUSB C, 1x230, 1xLAN</t>
  </si>
  <si>
    <t>Audio,  video a řídicí (AV&amp;C) procesor, 64 x 64 síťových audio kanálů,  8x AEC procesory,  až 32 x 32 zvukových kanálů Dante (8 x 8 součástí balení),  2 audio vystupy, vč. potřebných licncí</t>
  </si>
  <si>
    <t>7" dotykový panel pro instalaci na stůl. Rozlišení: 1280x800pix,  připojení po LAN (PoE), včetně stojánku na stůl</t>
  </si>
  <si>
    <t>Stavba :</t>
  </si>
  <si>
    <t>VETUNI – PODPORA ENERGETICKÉ ÚSPORNOSTI OBJEKTU Č.1</t>
  </si>
  <si>
    <t>09_2024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</si>
  <si>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</si>
  <si>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</si>
  <si>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</si>
  <si>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</si>
  <si>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</si>
  <si>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</si>
  <si>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</si>
  <si>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HZS</t>
  </si>
  <si>
    <t>č. oddílu</t>
  </si>
  <si>
    <t>kod SKP</t>
  </si>
  <si>
    <t>kod CPV</t>
  </si>
  <si>
    <t>název oddílu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</si>
  <si>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</si>
  <si>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</si>
  <si>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</si>
  <si>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</si>
  <si>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</si>
  <si>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</si>
  <si>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</si>
  <si>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</si>
  <si>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</si>
  <si>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</si>
  <si>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</si>
  <si>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</si>
  <si>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</si>
  <si>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</si>
  <si>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</si>
  <si>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Položkový rozpočet :</t>
  </si>
  <si>
    <r>
      <t>Dokumentace skut. stavu-</t>
    </r>
    <r>
      <rPr>
        <sz val="9"/>
        <color indexed="8"/>
        <rFont val="Arial"/>
        <family val="2"/>
        <charset val="238"/>
      </rPr>
      <t xml:space="preserve"> blíže viz SoD</t>
    </r>
    <r>
      <rPr>
        <sz val="9"/>
        <rFont val="Arial"/>
        <family val="2"/>
        <charset val="238"/>
      </rPr>
      <t xml:space="preserve">,zajištění atestů a dokladů o požadovaných vlastnostech výrobků ke kolaudaci,zajištění všech ostatních zkoušek,atestů a revizí,kterými bude prokázáno dosažení  předepsané kvality a předepsaných technických parametrů předmětu díla </t>
    </r>
  </si>
  <si>
    <t>Kompletní sada kabeláže- kabel FTP Cat6a 300m,  kabel UTP 35m,  HDMI 15m 1x,  HDMI 20m 1x,  USB C kabel 7, 5m,  USB kabel 2.0 12m</t>
  </si>
  <si>
    <t>dispaly 65", rozlišení 3840*2160, jas min. 400 cd/m2, provoz 18/7, Integrovaný Integrovaný operační systém, 3xHDMI, LAN, USB,  Integrované reproduktory (10 W + 10 W)</t>
  </si>
  <si>
    <t>Nástěnný držák velkoformátového monitoru 65", nosnost až 50 kg</t>
  </si>
  <si>
    <t>Kloubový držák velkoformátového monitoru 65", otočení 180°, náklon 20°, nosnost až 40 kg</t>
  </si>
  <si>
    <t>Kabel HDMI10m, HDMI 2.0</t>
  </si>
  <si>
    <t>Ohebná trubka, vnější průměr  40mm, min. 750N</t>
  </si>
  <si>
    <t>Propojovací kabeláž, patch kabely ftp, audio</t>
  </si>
  <si>
    <t>SO01-D.2.PS002 - Audiovizuální 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</si>
</sst>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2">
    <font>
      <sz val="11"/>
      <color theme="1"/>
      <name val="Calibri"/>
      <family val="2"/>
      <charset val="238"/>
      <scheme val="minor"/>
    </font>
    <font>
      <sz val="9"/>
      <name val="Segoe UI"/>
      <family val="2"/>
    </font>
    <font>
      <sz val="10"/>
      <name val="Arial CE"/>
    </font>
    <font>
      <b/>
      <sz val="9"/>
      <name val="Segoe UI"/>
      <family val="2"/>
    </font>
    <font>
      <sz val="10"/>
      <name val="Arial"/>
      <family val="2"/>
    </font>
    <font>
      <sz val="9"/>
      <name val="Segoe UI"/>
      <family val="2"/>
      <charset val="238"/>
    </font>
    <font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8"/>
      <color indexed="8"/>
      <name val=".HelveticaLightTTEE"/>
      <family val="2"/>
      <charset val="2"/>
    </font>
    <font>
      <sz val="9"/>
      <color theme="1"/>
      <name val="Segoe UI"/>
      <family val="2"/>
      <charset val="238"/>
    </font>
    <font>
      <sz val="9"/>
      <color theme="1"/>
      <name val="Segoe UI"/>
      <family val="2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000000"/>
      <name val="Segoe UI"/>
      <family val="2"/>
      <charset val="238"/>
    </font>
    <font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9" applyNumberFormat="0" applyFont="0" applyFill="0" applyAlignment="0" applyProtection="0">
      <alignment horizontal="left"/>
    </xf>
    <xf numFmtId="0" fontId="13" fillId="0" borderId="0"/>
    <xf numFmtId="0" fontId="14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2" fillId="0" borderId="0"/>
  </cellStyleXfs>
  <cellXfs count="133">
    <xf numFmtId="0" fontId="0" fillId="0" borderId="0" xfId="0"/>
    <xf numFmtId="0" fontId="3" fillId="2" borderId="2" xfId="1" applyFont="1" applyFill="1" applyBorder="1" applyAlignment="1">
      <alignment horizontal="center" vertical="top"/>
    </xf>
    <xf numFmtId="0" fontId="3" fillId="2" borderId="3" xfId="1" applyFont="1" applyFill="1" applyBorder="1" applyAlignment="1">
      <alignment horizontal="center" vertical="top"/>
    </xf>
    <xf numFmtId="3" fontId="3" fillId="2" borderId="3" xfId="1" applyNumberFormat="1" applyFont="1" applyFill="1" applyBorder="1" applyAlignment="1">
      <alignment horizontal="center" vertical="top" wrapText="1"/>
    </xf>
    <xf numFmtId="3" fontId="3" fillId="2" borderId="4" xfId="1" applyNumberFormat="1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/>
    </xf>
    <xf numFmtId="3" fontId="1" fillId="3" borderId="1" xfId="0" applyNumberFormat="1" applyFont="1" applyFill="1" applyBorder="1" applyAlignment="1">
      <alignment horizontal="right" vertical="top" wrapText="1"/>
    </xf>
    <xf numFmtId="0" fontId="6" fillId="0" borderId="0" xfId="0" applyFont="1"/>
    <xf numFmtId="0" fontId="3" fillId="2" borderId="4" xfId="1" applyFont="1" applyFill="1" applyBorder="1" applyAlignment="1">
      <alignment horizontal="center" vertical="top"/>
    </xf>
    <xf numFmtId="0" fontId="7" fillId="0" borderId="0" xfId="0" applyFont="1"/>
    <xf numFmtId="3" fontId="6" fillId="0" borderId="0" xfId="0" applyNumberFormat="1" applyFont="1"/>
    <xf numFmtId="0" fontId="1" fillId="3" borderId="8" xfId="2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horizontal="center" vertical="top" wrapText="1"/>
    </xf>
    <xf numFmtId="3" fontId="1" fillId="3" borderId="7" xfId="0" applyNumberFormat="1" applyFont="1" applyFill="1" applyBorder="1" applyAlignment="1">
      <alignment horizontal="right" vertical="top" wrapText="1"/>
    </xf>
    <xf numFmtId="3" fontId="3" fillId="2" borderId="4" xfId="1" applyNumberFormat="1" applyFont="1" applyFill="1" applyBorder="1" applyAlignment="1">
      <alignment horizontal="right" vertical="top" wrapText="1"/>
    </xf>
    <xf numFmtId="0" fontId="1" fillId="3" borderId="1" xfId="2" applyFont="1" applyFill="1" applyBorder="1" applyAlignment="1">
      <alignment vertical="top" wrapText="1"/>
    </xf>
    <xf numFmtId="0" fontId="6" fillId="3" borderId="0" xfId="0" applyFont="1" applyFill="1"/>
    <xf numFmtId="3" fontId="1" fillId="3" borderId="1" xfId="0" applyNumberFormat="1" applyFont="1" applyFill="1" applyBorder="1" applyAlignment="1">
      <alignment horizontal="center" vertical="top" wrapText="1"/>
    </xf>
    <xf numFmtId="3" fontId="5" fillId="3" borderId="6" xfId="0" applyNumberFormat="1" applyFont="1" applyFill="1" applyBorder="1" applyAlignment="1">
      <alignment horizontal="left" vertical="top" wrapText="1"/>
    </xf>
    <xf numFmtId="3" fontId="5" fillId="3" borderId="10" xfId="0" applyNumberFormat="1" applyFont="1" applyFill="1" applyBorder="1" applyAlignment="1">
      <alignment horizontal="left" vertical="top" wrapText="1"/>
    </xf>
    <xf numFmtId="0" fontId="9" fillId="3" borderId="8" xfId="2" applyFont="1" applyFill="1" applyBorder="1" applyAlignment="1">
      <alignment vertical="top" wrapText="1"/>
    </xf>
    <xf numFmtId="0" fontId="0" fillId="3" borderId="0" xfId="0" applyFill="1"/>
    <xf numFmtId="3" fontId="9" fillId="3" borderId="6" xfId="0" applyNumberFormat="1" applyFont="1" applyFill="1" applyBorder="1" applyAlignment="1">
      <alignment horizontal="left" vertical="top" wrapText="1"/>
    </xf>
    <xf numFmtId="3" fontId="5" fillId="3" borderId="7" xfId="0" applyNumberFormat="1" applyFont="1" applyFill="1" applyBorder="1" applyAlignment="1">
      <alignment horizontal="center" vertical="top" wrapText="1"/>
    </xf>
    <xf numFmtId="3" fontId="5" fillId="3" borderId="7" xfId="0" applyNumberFormat="1" applyFont="1" applyFill="1" applyBorder="1" applyAlignment="1">
      <alignment horizontal="right" vertical="top" wrapText="1"/>
    </xf>
    <xf numFmtId="0" fontId="10" fillId="3" borderId="1" xfId="2" applyFont="1" applyFill="1" applyBorder="1" applyAlignment="1">
      <alignment vertical="top" wrapText="1"/>
    </xf>
    <xf numFmtId="3" fontId="5" fillId="3" borderId="15" xfId="0" applyNumberFormat="1" applyFont="1" applyFill="1" applyBorder="1" applyAlignment="1">
      <alignment horizontal="left" vertical="top" wrapText="1"/>
    </xf>
    <xf numFmtId="0" fontId="10" fillId="3" borderId="8" xfId="2" applyFont="1" applyFill="1" applyBorder="1" applyAlignment="1">
      <alignment vertical="top" wrapText="1"/>
    </xf>
    <xf numFmtId="3" fontId="10" fillId="3" borderId="1" xfId="0" applyNumberFormat="1" applyFont="1" applyFill="1" applyBorder="1" applyAlignment="1">
      <alignment horizontal="center" vertical="top" wrapText="1"/>
    </xf>
    <xf numFmtId="3" fontId="10" fillId="3" borderId="1" xfId="0" applyNumberFormat="1" applyFont="1" applyFill="1" applyBorder="1" applyAlignment="1">
      <alignment horizontal="right" vertical="top" wrapText="1"/>
    </xf>
    <xf numFmtId="3" fontId="10" fillId="3" borderId="7" xfId="0" applyNumberFormat="1" applyFont="1" applyFill="1" applyBorder="1" applyAlignment="1">
      <alignment horizontal="right" vertical="top" wrapText="1"/>
    </xf>
    <xf numFmtId="3" fontId="10" fillId="3" borderId="7" xfId="0" applyNumberFormat="1" applyFont="1" applyFill="1" applyBorder="1" applyAlignment="1">
      <alignment horizontal="center" vertical="top" wrapText="1"/>
    </xf>
    <xf numFmtId="4" fontId="6" fillId="0" borderId="0" xfId="0" applyNumberFormat="1" applyFont="1"/>
    <xf numFmtId="3" fontId="17" fillId="3" borderId="6" xfId="0" applyNumberFormat="1" applyFont="1" applyFill="1" applyBorder="1" applyAlignment="1">
      <alignment horizontal="left" vertical="top" wrapText="1"/>
    </xf>
    <xf numFmtId="3" fontId="9" fillId="3" borderId="1" xfId="0" applyNumberFormat="1" applyFont="1" applyFill="1" applyBorder="1" applyAlignment="1">
      <alignment horizontal="right" vertical="top" wrapText="1"/>
    </xf>
    <xf numFmtId="0" fontId="5" fillId="3" borderId="8" xfId="2" applyFont="1" applyFill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10" fillId="0" borderId="1" xfId="2" applyFont="1" applyBorder="1" applyAlignment="1">
      <alignment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right" vertical="top" wrapText="1"/>
    </xf>
    <xf numFmtId="3" fontId="9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Border="1" applyAlignment="1">
      <alignment horizontal="right"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8" xfId="2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top" wrapText="1"/>
    </xf>
    <xf numFmtId="3" fontId="10" fillId="0" borderId="7" xfId="0" applyNumberFormat="1" applyFont="1" applyBorder="1" applyAlignment="1">
      <alignment horizontal="right" vertical="top" wrapText="1"/>
    </xf>
    <xf numFmtId="3" fontId="5" fillId="0" borderId="7" xfId="0" applyNumberFormat="1" applyFont="1" applyBorder="1" applyAlignment="1">
      <alignment horizontal="center" vertical="top" wrapText="1"/>
    </xf>
    <xf numFmtId="3" fontId="5" fillId="0" borderId="7" xfId="0" applyNumberFormat="1" applyFont="1" applyBorder="1" applyAlignment="1">
      <alignment horizontal="right" vertical="top" wrapText="1"/>
    </xf>
    <xf numFmtId="3" fontId="10" fillId="0" borderId="7" xfId="0" applyNumberFormat="1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right" vertical="top" wrapText="1"/>
    </xf>
    <xf numFmtId="3" fontId="1" fillId="0" borderId="7" xfId="0" applyNumberFormat="1" applyFont="1" applyBorder="1" applyAlignment="1">
      <alignment horizontal="center" vertical="top" wrapText="1"/>
    </xf>
    <xf numFmtId="0" fontId="19" fillId="0" borderId="20" xfId="8" applyFont="1" applyBorder="1"/>
    <xf numFmtId="0" fontId="15" fillId="0" borderId="20" xfId="8" applyFont="1" applyBorder="1"/>
    <xf numFmtId="0" fontId="15" fillId="0" borderId="20" xfId="8" applyFont="1" applyBorder="1" applyAlignment="1" applyProtection="1">
      <alignment horizontal="right"/>
      <protection locked="0"/>
    </xf>
    <xf numFmtId="0" fontId="15" fillId="0" borderId="21" xfId="8" applyFont="1" applyBorder="1"/>
    <xf numFmtId="17" fontId="15" fillId="0" borderId="20" xfId="0" applyNumberFormat="1" applyFont="1" applyBorder="1" applyAlignment="1">
      <alignment horizontal="left"/>
    </xf>
    <xf numFmtId="0" fontId="15" fillId="0" borderId="22" xfId="0" applyFont="1" applyBorder="1"/>
    <xf numFmtId="0" fontId="15" fillId="0" borderId="23" xfId="8" applyFont="1" applyBorder="1" applyAlignment="1">
      <alignment horizontal="center"/>
    </xf>
    <xf numFmtId="0" fontId="15" fillId="0" borderId="0" xfId="8" applyFont="1" applyAlignment="1">
      <alignment horizontal="center"/>
    </xf>
    <xf numFmtId="0" fontId="19" fillId="0" borderId="12" xfId="8" applyFont="1" applyBorder="1"/>
    <xf numFmtId="0" fontId="15" fillId="0" borderId="0" xfId="8" applyFont="1"/>
    <xf numFmtId="0" fontId="15" fillId="0" borderId="0" xfId="8" applyFont="1" applyAlignment="1" applyProtection="1">
      <alignment horizontal="right"/>
      <protection locked="0"/>
    </xf>
    <xf numFmtId="0" fontId="15" fillId="0" borderId="12" xfId="8" applyFont="1" applyBorder="1"/>
    <xf numFmtId="17" fontId="15" fillId="0" borderId="0" xfId="0" applyNumberFormat="1" applyFont="1" applyAlignment="1">
      <alignment horizontal="left"/>
    </xf>
    <xf numFmtId="0" fontId="15" fillId="0" borderId="24" xfId="0" applyFont="1" applyBorder="1"/>
    <xf numFmtId="0" fontId="19" fillId="0" borderId="27" xfId="8" applyFont="1" applyBorder="1"/>
    <xf numFmtId="0" fontId="15" fillId="0" borderId="27" xfId="8" applyFont="1" applyBorder="1"/>
    <xf numFmtId="0" fontId="15" fillId="0" borderId="27" xfId="8" applyFont="1" applyBorder="1" applyAlignment="1" applyProtection="1">
      <alignment horizontal="right"/>
      <protection locked="0"/>
    </xf>
    <xf numFmtId="0" fontId="15" fillId="0" borderId="0" xfId="0" applyFont="1"/>
    <xf numFmtId="0" fontId="15" fillId="0" borderId="0" xfId="0" applyFont="1" applyProtection="1">
      <protection locked="0"/>
    </xf>
    <xf numFmtId="49" fontId="20" fillId="0" borderId="0" xfId="0" applyNumberFormat="1" applyFont="1" applyAlignment="1">
      <alignment horizontal="centerContinuous"/>
    </xf>
    <xf numFmtId="0" fontId="20" fillId="0" borderId="0" xfId="0" applyFont="1" applyAlignment="1">
      <alignment horizontal="centerContinuous"/>
    </xf>
    <xf numFmtId="0" fontId="20" fillId="0" borderId="0" xfId="0" applyFont="1" applyAlignment="1" applyProtection="1">
      <alignment horizontal="centerContinuous"/>
      <protection locked="0"/>
    </xf>
    <xf numFmtId="49" fontId="19" fillId="4" borderId="30" xfId="0" applyNumberFormat="1" applyFont="1" applyFill="1" applyBorder="1" applyAlignment="1">
      <alignment horizontal="center"/>
    </xf>
    <xf numFmtId="0" fontId="19" fillId="4" borderId="31" xfId="0" applyFont="1" applyFill="1" applyBorder="1" applyAlignment="1">
      <alignment horizontal="center"/>
    </xf>
    <xf numFmtId="0" fontId="19" fillId="4" borderId="32" xfId="0" applyFont="1" applyFill="1" applyBorder="1" applyAlignment="1">
      <alignment horizontal="center"/>
    </xf>
    <xf numFmtId="0" fontId="19" fillId="4" borderId="33" xfId="0" applyFont="1" applyFill="1" applyBorder="1" applyAlignment="1" applyProtection="1">
      <alignment horizontal="center"/>
      <protection locked="0"/>
    </xf>
    <xf numFmtId="0" fontId="19" fillId="4" borderId="3" xfId="0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49" fontId="21" fillId="0" borderId="34" xfId="0" applyNumberFormat="1" applyFont="1" applyBorder="1"/>
    <xf numFmtId="0" fontId="21" fillId="0" borderId="0" xfId="0" applyFont="1"/>
    <xf numFmtId="0" fontId="19" fillId="0" borderId="0" xfId="0" applyFont="1"/>
    <xf numFmtId="3" fontId="19" fillId="0" borderId="35" xfId="0" applyNumberFormat="1" applyFont="1" applyBorder="1"/>
    <xf numFmtId="3" fontId="15" fillId="0" borderId="36" xfId="0" applyNumberFormat="1" applyFont="1" applyBorder="1" applyProtection="1">
      <protection locked="0"/>
    </xf>
    <xf numFmtId="3" fontId="15" fillId="0" borderId="11" xfId="0" applyNumberFormat="1" applyFont="1" applyBorder="1"/>
    <xf numFmtId="3" fontId="15" fillId="0" borderId="14" xfId="0" applyNumberFormat="1" applyFont="1" applyBorder="1"/>
    <xf numFmtId="0" fontId="16" fillId="0" borderId="34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3" fontId="15" fillId="0" borderId="35" xfId="0" applyNumberFormat="1" applyFont="1" applyBorder="1" applyAlignment="1">
      <alignment horizontal="left" vertical="top" wrapText="1"/>
    </xf>
    <xf numFmtId="3" fontId="15" fillId="0" borderId="36" xfId="0" applyNumberFormat="1" applyFont="1" applyBorder="1" applyAlignment="1" applyProtection="1">
      <alignment horizontal="right" vertical="top" wrapText="1"/>
      <protection locked="0"/>
    </xf>
    <xf numFmtId="4" fontId="15" fillId="0" borderId="11" xfId="0" applyNumberFormat="1" applyFont="1" applyBorder="1" applyAlignment="1">
      <alignment horizontal="right" vertical="top" wrapText="1"/>
    </xf>
    <xf numFmtId="3" fontId="15" fillId="0" borderId="11" xfId="0" applyNumberFormat="1" applyFont="1" applyBorder="1" applyAlignment="1">
      <alignment horizontal="right" vertical="top" wrapText="1"/>
    </xf>
    <xf numFmtId="3" fontId="15" fillId="0" borderId="14" xfId="0" applyNumberFormat="1" applyFont="1" applyBorder="1" applyAlignment="1">
      <alignment horizontal="right" vertical="top" wrapText="1"/>
    </xf>
    <xf numFmtId="0" fontId="19" fillId="4" borderId="30" xfId="0" applyFont="1" applyFill="1" applyBorder="1"/>
    <xf numFmtId="0" fontId="19" fillId="4" borderId="31" xfId="0" applyFont="1" applyFill="1" applyBorder="1"/>
    <xf numFmtId="3" fontId="19" fillId="4" borderId="32" xfId="0" applyNumberFormat="1" applyFont="1" applyFill="1" applyBorder="1"/>
    <xf numFmtId="3" fontId="19" fillId="4" borderId="33" xfId="0" applyNumberFormat="1" applyFont="1" applyFill="1" applyBorder="1" applyProtection="1">
      <protection locked="0"/>
    </xf>
    <xf numFmtId="4" fontId="19" fillId="4" borderId="3" xfId="0" applyNumberFormat="1" applyFont="1" applyFill="1" applyBorder="1"/>
    <xf numFmtId="3" fontId="19" fillId="4" borderId="3" xfId="0" applyNumberFormat="1" applyFont="1" applyFill="1" applyBorder="1"/>
    <xf numFmtId="3" fontId="19" fillId="4" borderId="4" xfId="0" applyNumberFormat="1" applyFont="1" applyFill="1" applyBorder="1"/>
    <xf numFmtId="3" fontId="20" fillId="0" borderId="0" xfId="0" applyNumberFormat="1" applyFont="1" applyAlignment="1">
      <alignment horizontal="centerContinuous"/>
    </xf>
    <xf numFmtId="0" fontId="19" fillId="4" borderId="37" xfId="0" applyFont="1" applyFill="1" applyBorder="1"/>
    <xf numFmtId="0" fontId="19" fillId="4" borderId="38" xfId="0" applyFont="1" applyFill="1" applyBorder="1"/>
    <xf numFmtId="0" fontId="15" fillId="4" borderId="39" xfId="0" applyFont="1" applyFill="1" applyBorder="1"/>
    <xf numFmtId="0" fontId="19" fillId="4" borderId="16" xfId="0" applyFont="1" applyFill="1" applyBorder="1" applyAlignment="1" applyProtection="1">
      <alignment horizontal="right"/>
      <protection locked="0"/>
    </xf>
    <xf numFmtId="0" fontId="19" fillId="4" borderId="38" xfId="0" applyFont="1" applyFill="1" applyBorder="1" applyAlignment="1">
      <alignment horizontal="right"/>
    </xf>
    <xf numFmtId="0" fontId="19" fillId="4" borderId="40" xfId="0" applyFont="1" applyFill="1" applyBorder="1" applyAlignment="1">
      <alignment horizontal="center"/>
    </xf>
    <xf numFmtId="4" fontId="21" fillId="4" borderId="38" xfId="0" applyNumberFormat="1" applyFont="1" applyFill="1" applyBorder="1" applyAlignment="1">
      <alignment horizontal="right"/>
    </xf>
    <xf numFmtId="4" fontId="21" fillId="4" borderId="39" xfId="0" applyNumberFormat="1" applyFont="1" applyFill="1" applyBorder="1" applyAlignment="1">
      <alignment horizontal="right"/>
    </xf>
    <xf numFmtId="0" fontId="15" fillId="0" borderId="41" xfId="0" applyFont="1" applyBorder="1"/>
    <xf numFmtId="0" fontId="15" fillId="0" borderId="13" xfId="0" applyFont="1" applyBorder="1"/>
    <xf numFmtId="0" fontId="15" fillId="0" borderId="15" xfId="0" applyFont="1" applyBorder="1"/>
    <xf numFmtId="3" fontId="15" fillId="0" borderId="17" xfId="0" applyNumberFormat="1" applyFont="1" applyBorder="1" applyAlignment="1" applyProtection="1">
      <alignment horizontal="right"/>
      <protection locked="0"/>
    </xf>
    <xf numFmtId="164" fontId="15" fillId="0" borderId="1" xfId="0" applyNumberFormat="1" applyFont="1" applyBorder="1" applyAlignment="1">
      <alignment horizontal="right"/>
    </xf>
    <xf numFmtId="3" fontId="15" fillId="0" borderId="8" xfId="0" applyNumberFormat="1" applyFont="1" applyBorder="1" applyAlignment="1">
      <alignment horizontal="right"/>
    </xf>
    <xf numFmtId="4" fontId="15" fillId="0" borderId="13" xfId="0" applyNumberFormat="1" applyFont="1" applyBorder="1" applyAlignment="1">
      <alignment horizontal="right"/>
    </xf>
    <xf numFmtId="3" fontId="15" fillId="0" borderId="15" xfId="0" applyNumberFormat="1" applyFont="1" applyBorder="1" applyAlignment="1">
      <alignment horizontal="right"/>
    </xf>
    <xf numFmtId="0" fontId="15" fillId="4" borderId="42" xfId="0" applyFont="1" applyFill="1" applyBorder="1"/>
    <xf numFmtId="0" fontId="19" fillId="4" borderId="43" xfId="0" applyFont="1" applyFill="1" applyBorder="1"/>
    <xf numFmtId="0" fontId="15" fillId="4" borderId="43" xfId="0" applyFont="1" applyFill="1" applyBorder="1"/>
    <xf numFmtId="4" fontId="15" fillId="4" borderId="44" xfId="0" applyNumberFormat="1" applyFont="1" applyFill="1" applyBorder="1"/>
    <xf numFmtId="4" fontId="15" fillId="4" borderId="42" xfId="0" applyNumberFormat="1" applyFont="1" applyFill="1" applyBorder="1" applyProtection="1">
      <protection locked="0"/>
    </xf>
    <xf numFmtId="4" fontId="15" fillId="4" borderId="43" xfId="0" applyNumberFormat="1" applyFont="1" applyFill="1" applyBorder="1"/>
    <xf numFmtId="0" fontId="0" fillId="0" borderId="0" xfId="0" applyProtection="1">
      <protection locked="0"/>
    </xf>
    <xf numFmtId="0" fontId="15" fillId="0" borderId="18" xfId="8" applyFont="1" applyBorder="1" applyAlignment="1">
      <alignment horizontal="center"/>
    </xf>
    <xf numFmtId="0" fontId="15" fillId="0" borderId="19" xfId="8" applyFont="1" applyBorder="1" applyAlignment="1">
      <alignment horizontal="center"/>
    </xf>
    <xf numFmtId="0" fontId="15" fillId="0" borderId="25" xfId="8" applyFont="1" applyBorder="1" applyAlignment="1">
      <alignment horizontal="center"/>
    </xf>
    <xf numFmtId="0" fontId="15" fillId="0" borderId="26" xfId="8" applyFont="1" applyBorder="1" applyAlignment="1">
      <alignment horizontal="center"/>
    </xf>
    <xf numFmtId="0" fontId="19" fillId="0" borderId="28" xfId="8" applyFont="1" applyBorder="1" applyAlignment="1">
      <alignment horizontal="left"/>
    </xf>
    <xf numFmtId="0" fontId="19" fillId="0" borderId="27" xfId="8" applyFont="1" applyBorder="1" applyAlignment="1">
      <alignment horizontal="left"/>
    </xf>
    <xf numFmtId="0" fontId="19" fillId="0" borderId="29" xfId="8" applyFont="1" applyBorder="1" applyAlignment="1">
      <alignment horizontal="left"/>
    </xf>
    <xf numFmtId="3" fontId="19" fillId="4" borderId="43" xfId="0" applyNumberFormat="1" applyFont="1" applyFill="1" applyBorder="1" applyAlignment="1">
      <alignment horizontal="right"/>
    </xf>
    <xf numFmtId="3" fontId="19" fillId="4" borderId="44" xfId="0" applyNumberFormat="1" applyFont="1" applyFill="1" applyBorder="1" applyAlignment="1">
      <alignment horizontal="right"/>
    </xf>
  </cellXfs>
  <cellStyles count="9">
    <cellStyle name="Hyperlink" xfId="7" xr:uid="{00000000-000B-0000-0000-000008000000}"/>
    <cellStyle name="Hypertextový odkaz 2" xfId="5" xr:uid="{0692F603-A68A-4C34-B805-9C6A0753AAF5}"/>
    <cellStyle name="lehký dolní okraj" xfId="3" xr:uid="{00000000-0005-0000-0000-000001000000}"/>
    <cellStyle name="Normální" xfId="0" builtinId="0"/>
    <cellStyle name="Normální 11" xfId="1" xr:uid="{00000000-0005-0000-0000-000003000000}"/>
    <cellStyle name="Normální 2" xfId="4" xr:uid="{B0E31B81-9BC8-42E7-BAEA-9451C81FEE2C}"/>
    <cellStyle name="Normální 2 2" xfId="6" xr:uid="{5423B8D0-CBFE-4DC8-9B7C-CAEE834DBC5C}"/>
    <cellStyle name="Normální 3" xfId="2" xr:uid="{00000000-0005-0000-0000-000004000000}"/>
    <cellStyle name="normální_POL.XLS" xfId="8" xr:uid="{78C5A434-31B9-4BCD-ACE8-CD51570974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45</xdr:row>
      <xdr:rowOff>131617</xdr:rowOff>
    </xdr:to>
    <xdr:sp macro="" textlink="">
      <xdr:nvSpPr>
        <xdr:cNvPr id="2" name="AutoShape 12">
          <a:extLst>
            <a:ext uri="{FF2B5EF4-FFF2-40B4-BE49-F238E27FC236}">
              <a16:creationId xmlns:a16="http://schemas.microsoft.com/office/drawing/2014/main" id="{C14936E3-79A6-449E-B938-67D7D8E2A24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81419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45</xdr:row>
      <xdr:rowOff>131617</xdr:rowOff>
    </xdr:to>
    <xdr:sp macro="" textlink="">
      <xdr:nvSpPr>
        <xdr:cNvPr id="3" name="AutoShape 13">
          <a:extLst>
            <a:ext uri="{FF2B5EF4-FFF2-40B4-BE49-F238E27FC236}">
              <a16:creationId xmlns:a16="http://schemas.microsoft.com/office/drawing/2014/main" id="{36825109-F02F-47DA-A064-7A65D09F552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81419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45</xdr:row>
      <xdr:rowOff>131617</xdr:rowOff>
    </xdr:to>
    <xdr:sp macro="" textlink="">
      <xdr:nvSpPr>
        <xdr:cNvPr id="4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5A0A2E3-48C7-4957-99C8-DD1E53FFDE7E}"/>
            </a:ext>
          </a:extLst>
        </xdr:cNvPr>
        <xdr:cNvSpPr>
          <a:spLocks noChangeAspect="1" noChangeArrowheads="1"/>
        </xdr:cNvSpPr>
      </xdr:nvSpPr>
      <xdr:spPr bwMode="auto">
        <a:xfrm>
          <a:off x="7000875" y="769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45</xdr:row>
      <xdr:rowOff>131617</xdr:rowOff>
    </xdr:to>
    <xdr:sp macro="" textlink="">
      <xdr:nvSpPr>
        <xdr:cNvPr id="5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80479837-1E15-4F60-AE94-780752C4DD6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769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45</xdr:row>
      <xdr:rowOff>131617</xdr:rowOff>
    </xdr:to>
    <xdr:sp macro="" textlink="">
      <xdr:nvSpPr>
        <xdr:cNvPr id="6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25328AE1-4DFA-45A4-AE27-494BB4ACE55B}"/>
            </a:ext>
          </a:extLst>
        </xdr:cNvPr>
        <xdr:cNvSpPr>
          <a:spLocks noChangeAspect="1" noChangeArrowheads="1"/>
        </xdr:cNvSpPr>
      </xdr:nvSpPr>
      <xdr:spPr bwMode="auto">
        <a:xfrm>
          <a:off x="7000875" y="769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44</xdr:row>
      <xdr:rowOff>0</xdr:rowOff>
    </xdr:from>
    <xdr:to>
      <xdr:col>7</xdr:col>
      <xdr:colOff>304800</xdr:colOff>
      <xdr:row>45</xdr:row>
      <xdr:rowOff>131617</xdr:rowOff>
    </xdr:to>
    <xdr:sp macro="" textlink="">
      <xdr:nvSpPr>
        <xdr:cNvPr id="7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87F47576-7709-4966-84B0-981385A2787C}"/>
            </a:ext>
          </a:extLst>
        </xdr:cNvPr>
        <xdr:cNvSpPr>
          <a:spLocks noChangeAspect="1" noChangeArrowheads="1"/>
        </xdr:cNvSpPr>
      </xdr:nvSpPr>
      <xdr:spPr bwMode="auto">
        <a:xfrm>
          <a:off x="11172825" y="769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0</xdr:colOff>
      <xdr:row>44</xdr:row>
      <xdr:rowOff>0</xdr:rowOff>
    </xdr:from>
    <xdr:to>
      <xdr:col>6</xdr:col>
      <xdr:colOff>304800</xdr:colOff>
      <xdr:row>45</xdr:row>
      <xdr:rowOff>131617</xdr:rowOff>
    </xdr:to>
    <xdr:sp macro="" textlink="">
      <xdr:nvSpPr>
        <xdr:cNvPr id="8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6624C25C-FC34-405D-8B50-DD11E5E53401}"/>
            </a:ext>
          </a:extLst>
        </xdr:cNvPr>
        <xdr:cNvSpPr>
          <a:spLocks noChangeAspect="1" noChangeArrowheads="1"/>
        </xdr:cNvSpPr>
      </xdr:nvSpPr>
      <xdr:spPr bwMode="auto">
        <a:xfrm>
          <a:off x="7000875" y="769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3FAAF627-C524-457B-AE0E-0E2050C4EB4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31E23926-F28B-4193-92DE-BED13FC43E8F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15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7C6A85AF-96AB-437C-8ECE-71F194DF9DC2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16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F552E49D-BF3E-491C-8995-130B7EECA6CC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17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EFBD64C0-403C-4153-9472-D53C6F1F435D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25</xdr:row>
      <xdr:rowOff>0</xdr:rowOff>
    </xdr:from>
    <xdr:ext cx="304800" cy="304800"/>
    <xdr:sp macro="" textlink="">
      <xdr:nvSpPr>
        <xdr:cNvPr id="18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1070E633-CDE8-447D-8379-2B7293DA7B87}"/>
            </a:ext>
          </a:extLst>
        </xdr:cNvPr>
        <xdr:cNvSpPr>
          <a:spLocks noChangeAspect="1" noChangeArrowheads="1"/>
        </xdr:cNvSpPr>
      </xdr:nvSpPr>
      <xdr:spPr bwMode="auto">
        <a:xfrm>
          <a:off x="1117282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19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21476AA0-D207-4D81-9F77-7846B612AAF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4375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20" name="AutoShape 12">
          <a:extLst>
            <a:ext uri="{FF2B5EF4-FFF2-40B4-BE49-F238E27FC236}">
              <a16:creationId xmlns:a16="http://schemas.microsoft.com/office/drawing/2014/main" id="{F26F39F8-FFBF-4C7F-9865-F9BFB666640B}"/>
            </a:ext>
          </a:extLst>
        </xdr:cNvPr>
        <xdr:cNvSpPr>
          <a:spLocks noChangeAspect="1" noChangeArrowheads="1"/>
        </xdr:cNvSpPr>
      </xdr:nvSpPr>
      <xdr:spPr bwMode="auto">
        <a:xfrm>
          <a:off x="7000875" y="55397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21" name="AutoShape 13">
          <a:extLst>
            <a:ext uri="{FF2B5EF4-FFF2-40B4-BE49-F238E27FC236}">
              <a16:creationId xmlns:a16="http://schemas.microsoft.com/office/drawing/2014/main" id="{22884D17-FF15-442F-892C-EA1947FE2E3E}"/>
            </a:ext>
          </a:extLst>
        </xdr:cNvPr>
        <xdr:cNvSpPr>
          <a:spLocks noChangeAspect="1" noChangeArrowheads="1"/>
        </xdr:cNvSpPr>
      </xdr:nvSpPr>
      <xdr:spPr bwMode="auto">
        <a:xfrm>
          <a:off x="7000875" y="553974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22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A0BBAF6F-057F-4A19-A423-861417F1582E}"/>
            </a:ext>
          </a:extLst>
        </xdr:cNvPr>
        <xdr:cNvSpPr>
          <a:spLocks noChangeAspect="1" noChangeArrowheads="1"/>
        </xdr:cNvSpPr>
      </xdr:nvSpPr>
      <xdr:spPr bwMode="auto">
        <a:xfrm>
          <a:off x="7000875" y="48053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23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025340B1-95F5-4011-88AB-53557A1A8348}"/>
            </a:ext>
          </a:extLst>
        </xdr:cNvPr>
        <xdr:cNvSpPr>
          <a:spLocks noChangeAspect="1" noChangeArrowheads="1"/>
        </xdr:cNvSpPr>
      </xdr:nvSpPr>
      <xdr:spPr bwMode="auto">
        <a:xfrm>
          <a:off x="7000875" y="48053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24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8EB07675-F211-4FF5-8A20-FC1D34E0320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48053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25</xdr:row>
      <xdr:rowOff>0</xdr:rowOff>
    </xdr:from>
    <xdr:ext cx="304800" cy="304800"/>
    <xdr:sp macro="" textlink="">
      <xdr:nvSpPr>
        <xdr:cNvPr id="25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C5DEA81F-D09F-4A33-8252-0189D318C9BB}"/>
            </a:ext>
          </a:extLst>
        </xdr:cNvPr>
        <xdr:cNvSpPr>
          <a:spLocks noChangeAspect="1" noChangeArrowheads="1"/>
        </xdr:cNvSpPr>
      </xdr:nvSpPr>
      <xdr:spPr bwMode="auto">
        <a:xfrm>
          <a:off x="11172825" y="48053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26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18BCF27E-AD45-45A4-93A3-B9FE65AB0B8E}"/>
            </a:ext>
          </a:extLst>
        </xdr:cNvPr>
        <xdr:cNvSpPr>
          <a:spLocks noChangeAspect="1" noChangeArrowheads="1"/>
        </xdr:cNvSpPr>
      </xdr:nvSpPr>
      <xdr:spPr bwMode="auto">
        <a:xfrm>
          <a:off x="7000875" y="48053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0" name="AutoShape 12">
          <a:extLst>
            <a:ext uri="{FF2B5EF4-FFF2-40B4-BE49-F238E27FC236}">
              <a16:creationId xmlns:a16="http://schemas.microsoft.com/office/drawing/2014/main" id="{6BFBD018-60F9-4726-B3F3-ADB5F5E771B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3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1" name="AutoShape 13">
          <a:extLst>
            <a:ext uri="{FF2B5EF4-FFF2-40B4-BE49-F238E27FC236}">
              <a16:creationId xmlns:a16="http://schemas.microsoft.com/office/drawing/2014/main" id="{0DDA65C6-549F-482C-A128-B72A698A9007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305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2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BE4041C-59AD-4967-A65A-C8B83E7E0528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73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3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4BBA7418-C7A9-41C5-9BD8-B589B7385ED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73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4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06A8FE9A-A06A-4587-A283-3F619A6EC33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73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304800" cy="304800"/>
    <xdr:sp macro="" textlink="">
      <xdr:nvSpPr>
        <xdr:cNvPr id="35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87A64298-9CA4-4105-BAA7-FCEFDE9FA381}"/>
            </a:ext>
          </a:extLst>
        </xdr:cNvPr>
        <xdr:cNvSpPr>
          <a:spLocks noChangeAspect="1" noChangeArrowheads="1"/>
        </xdr:cNvSpPr>
      </xdr:nvSpPr>
      <xdr:spPr bwMode="auto">
        <a:xfrm>
          <a:off x="11172825" y="373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6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99095347-DF81-4D62-9BEC-3BE73D8358C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3733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40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7622C05C-102A-41D6-B117-4B6359881A7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41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F9170BB-8EAE-471D-94CD-5AA9C80B0EAB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42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6EE8C41-3559-43A6-B59D-B6648717B8D1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44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4D6B843B-B944-4362-BBC3-D8649223758F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6621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50" name="AutoShape 12">
          <a:extLst>
            <a:ext uri="{FF2B5EF4-FFF2-40B4-BE49-F238E27FC236}">
              <a16:creationId xmlns:a16="http://schemas.microsoft.com/office/drawing/2014/main" id="{B00D26BE-0766-4A93-A593-C64FE63CD0E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7</xdr:row>
      <xdr:rowOff>0</xdr:rowOff>
    </xdr:from>
    <xdr:ext cx="304800" cy="304800"/>
    <xdr:sp macro="" textlink="">
      <xdr:nvSpPr>
        <xdr:cNvPr id="51" name="AutoShape 13">
          <a:extLst>
            <a:ext uri="{FF2B5EF4-FFF2-40B4-BE49-F238E27FC236}">
              <a16:creationId xmlns:a16="http://schemas.microsoft.com/office/drawing/2014/main" id="{34C85CA7-ED30-4AD3-811F-24C7E38EEE7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78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52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0BD88483-5705-4066-9DB1-E96EA138690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843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53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559270BB-5F6E-41E4-B22B-64DC27F4308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843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54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E1283090-BB93-4ACA-9659-C265C037E3D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843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25</xdr:row>
      <xdr:rowOff>0</xdr:rowOff>
    </xdr:from>
    <xdr:ext cx="304800" cy="304800"/>
    <xdr:sp macro="" textlink="">
      <xdr:nvSpPr>
        <xdr:cNvPr id="55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FB3F84CF-84E7-4F71-A184-397C6F0D7EF6}"/>
            </a:ext>
          </a:extLst>
        </xdr:cNvPr>
        <xdr:cNvSpPr>
          <a:spLocks noChangeAspect="1" noChangeArrowheads="1"/>
        </xdr:cNvSpPr>
      </xdr:nvSpPr>
      <xdr:spPr bwMode="auto">
        <a:xfrm>
          <a:off x="11172825" y="2843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56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1EF1F66E-4E79-4488-A5E6-2CD63B2D77D2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84321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59" name="AutoShape 12">
          <a:extLst>
            <a:ext uri="{FF2B5EF4-FFF2-40B4-BE49-F238E27FC236}">
              <a16:creationId xmlns:a16="http://schemas.microsoft.com/office/drawing/2014/main" id="{D5EF7CF5-02A3-4E45-AB2F-5544FA9E9DE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967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60" name="AutoShape 13">
          <a:extLst>
            <a:ext uri="{FF2B5EF4-FFF2-40B4-BE49-F238E27FC236}">
              <a16:creationId xmlns:a16="http://schemas.microsoft.com/office/drawing/2014/main" id="{89F0C310-262B-4649-A241-D524D1358BE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967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71" name="AutoShape 12">
          <a:extLst>
            <a:ext uri="{FF2B5EF4-FFF2-40B4-BE49-F238E27FC236}">
              <a16:creationId xmlns:a16="http://schemas.microsoft.com/office/drawing/2014/main" id="{ED36EDCC-ED62-41FC-98A9-D92B6511D222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0864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72" name="AutoShape 13">
          <a:extLst>
            <a:ext uri="{FF2B5EF4-FFF2-40B4-BE49-F238E27FC236}">
              <a16:creationId xmlns:a16="http://schemas.microsoft.com/office/drawing/2014/main" id="{C7D06955-1F37-48B1-AA0E-50823D7FFC47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0864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73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D34E823F-764E-4C90-96C5-E19966DDAF16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0864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74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02A8814C-FBF4-4F89-A3F3-B1D7B7DCA558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0864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75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31A177BA-5683-44EB-B3F3-00B53081D97F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0864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25</xdr:row>
      <xdr:rowOff>0</xdr:rowOff>
    </xdr:from>
    <xdr:ext cx="304800" cy="304800"/>
    <xdr:sp macro="" textlink="">
      <xdr:nvSpPr>
        <xdr:cNvPr id="76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BAC18CE7-AB7A-40C8-94D4-4664FFE25532}"/>
            </a:ext>
          </a:extLst>
        </xdr:cNvPr>
        <xdr:cNvSpPr>
          <a:spLocks noChangeAspect="1" noChangeArrowheads="1"/>
        </xdr:cNvSpPr>
      </xdr:nvSpPr>
      <xdr:spPr bwMode="auto">
        <a:xfrm>
          <a:off x="7000875" y="60864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13" name="AutoShape 12">
          <a:extLst>
            <a:ext uri="{FF2B5EF4-FFF2-40B4-BE49-F238E27FC236}">
              <a16:creationId xmlns:a16="http://schemas.microsoft.com/office/drawing/2014/main" id="{CD7FD738-D1B8-4202-B9C4-48265EA3970D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14" name="AutoShape 13">
          <a:extLst>
            <a:ext uri="{FF2B5EF4-FFF2-40B4-BE49-F238E27FC236}">
              <a16:creationId xmlns:a16="http://schemas.microsoft.com/office/drawing/2014/main" id="{3BC35892-A0C5-4B24-A1DF-6E9F6EFBF3F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15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C7E9C1E-1CBB-4634-AEAF-18A51D37CB9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16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1C101136-2FC1-4201-A80B-7AFDF09D288B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17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3A1F1F60-37FF-4DDE-B78E-601A0A06AB6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48</xdr:row>
      <xdr:rowOff>0</xdr:rowOff>
    </xdr:from>
    <xdr:ext cx="304800" cy="304800"/>
    <xdr:sp macro="" textlink="">
      <xdr:nvSpPr>
        <xdr:cNvPr id="18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C77A0ECC-83D0-4A7C-A95D-C270AC332EC3}"/>
            </a:ext>
          </a:extLst>
        </xdr:cNvPr>
        <xdr:cNvSpPr>
          <a:spLocks noChangeAspect="1" noChangeArrowheads="1"/>
        </xdr:cNvSpPr>
      </xdr:nvSpPr>
      <xdr:spPr bwMode="auto">
        <a:xfrm>
          <a:off x="9486900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19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84CF10B4-D403-42C5-A6C7-922FCBD8995A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20" name="AutoShape 12">
          <a:extLst>
            <a:ext uri="{FF2B5EF4-FFF2-40B4-BE49-F238E27FC236}">
              <a16:creationId xmlns:a16="http://schemas.microsoft.com/office/drawing/2014/main" id="{615D1A31-3417-4238-B5F1-0F225283C92A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21" name="AutoShape 13">
          <a:extLst>
            <a:ext uri="{FF2B5EF4-FFF2-40B4-BE49-F238E27FC236}">
              <a16:creationId xmlns:a16="http://schemas.microsoft.com/office/drawing/2014/main" id="{08D2A923-1850-4AEC-9C2A-FE871840E10F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22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3E824462-BCEC-4A6C-A3F5-5AE1D9CEBD2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23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673263B6-7959-4EA3-9C73-BEFF0328BACD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24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9FCE6CE7-72D1-4888-B1F7-CDBC553821CA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48</xdr:row>
      <xdr:rowOff>0</xdr:rowOff>
    </xdr:from>
    <xdr:ext cx="304800" cy="304800"/>
    <xdr:sp macro="" textlink="">
      <xdr:nvSpPr>
        <xdr:cNvPr id="25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EA29E468-860C-4022-AD75-38E2038FBEDC}"/>
            </a:ext>
          </a:extLst>
        </xdr:cNvPr>
        <xdr:cNvSpPr>
          <a:spLocks noChangeAspect="1" noChangeArrowheads="1"/>
        </xdr:cNvSpPr>
      </xdr:nvSpPr>
      <xdr:spPr bwMode="auto">
        <a:xfrm>
          <a:off x="9486900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26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895264B3-2637-4504-A5F7-580FFE679466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27" name="AutoShape 12">
          <a:extLst>
            <a:ext uri="{FF2B5EF4-FFF2-40B4-BE49-F238E27FC236}">
              <a16:creationId xmlns:a16="http://schemas.microsoft.com/office/drawing/2014/main" id="{E80C4116-5C62-4ED7-A523-8725D1FA16F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28" name="AutoShape 13">
          <a:extLst>
            <a:ext uri="{FF2B5EF4-FFF2-40B4-BE49-F238E27FC236}">
              <a16:creationId xmlns:a16="http://schemas.microsoft.com/office/drawing/2014/main" id="{43A78D1D-41DA-40CD-8BC7-BB60F31F94B2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29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230F0C7D-32F5-4102-B4F3-AE1AA0B328C2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0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7EBEE803-2287-4D6F-B698-DE1D2F7402E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1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EDFE3109-418C-4048-8ABB-1ACFD860BFED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</xdr:row>
      <xdr:rowOff>0</xdr:rowOff>
    </xdr:from>
    <xdr:ext cx="304800" cy="304800"/>
    <xdr:sp macro="" textlink="">
      <xdr:nvSpPr>
        <xdr:cNvPr id="32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7D96E365-6944-4A39-A2C6-E46FF3DE5D04}"/>
            </a:ext>
          </a:extLst>
        </xdr:cNvPr>
        <xdr:cNvSpPr>
          <a:spLocks noChangeAspect="1" noChangeArrowheads="1"/>
        </xdr:cNvSpPr>
      </xdr:nvSpPr>
      <xdr:spPr bwMode="auto">
        <a:xfrm>
          <a:off x="9486900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</xdr:row>
      <xdr:rowOff>0</xdr:rowOff>
    </xdr:from>
    <xdr:ext cx="304800" cy="304800"/>
    <xdr:sp macro="" textlink="">
      <xdr:nvSpPr>
        <xdr:cNvPr id="33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FB884FEE-DADC-463F-830F-40B58781041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66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34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5FD52435-632D-4E05-BE60-24C9CA5E2FA0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331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35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1DEFBF39-B620-40B8-86D1-D8EF128AFD8B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331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36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7E89C4A6-7DFD-4F5F-8F80-AC08E74F766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331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16</xdr:row>
      <xdr:rowOff>0</xdr:rowOff>
    </xdr:from>
    <xdr:ext cx="304800" cy="304800"/>
    <xdr:sp macro="" textlink="">
      <xdr:nvSpPr>
        <xdr:cNvPr id="37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1A0BA70F-5AA9-4733-82C9-975BCAE6DD80}"/>
            </a:ext>
          </a:extLst>
        </xdr:cNvPr>
        <xdr:cNvSpPr>
          <a:spLocks noChangeAspect="1" noChangeArrowheads="1"/>
        </xdr:cNvSpPr>
      </xdr:nvSpPr>
      <xdr:spPr bwMode="auto">
        <a:xfrm>
          <a:off x="9486900" y="1331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16</xdr:row>
      <xdr:rowOff>0</xdr:rowOff>
    </xdr:from>
    <xdr:ext cx="304800" cy="304800"/>
    <xdr:sp macro="" textlink="">
      <xdr:nvSpPr>
        <xdr:cNvPr id="38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6D9F18B3-4644-44EB-BCE0-213BF849096F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3315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04800" cy="304800"/>
    <xdr:sp macro="" textlink="">
      <xdr:nvSpPr>
        <xdr:cNvPr id="39" name="AutoShape 12">
          <a:extLst>
            <a:ext uri="{FF2B5EF4-FFF2-40B4-BE49-F238E27FC236}">
              <a16:creationId xmlns:a16="http://schemas.microsoft.com/office/drawing/2014/main" id="{40D77396-1F51-423D-B7F3-8673EE4D7456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478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04800" cy="304800"/>
    <xdr:sp macro="" textlink="">
      <xdr:nvSpPr>
        <xdr:cNvPr id="40" name="AutoShape 13">
          <a:extLst>
            <a:ext uri="{FF2B5EF4-FFF2-40B4-BE49-F238E27FC236}">
              <a16:creationId xmlns:a16="http://schemas.microsoft.com/office/drawing/2014/main" id="{0C261FA7-2B3D-486C-A444-C90AB4C7D036}"/>
            </a:ext>
          </a:extLst>
        </xdr:cNvPr>
        <xdr:cNvSpPr>
          <a:spLocks noChangeAspect="1" noChangeArrowheads="1"/>
        </xdr:cNvSpPr>
      </xdr:nvSpPr>
      <xdr:spPr bwMode="auto">
        <a:xfrm>
          <a:off x="7000875" y="14782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1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D6EA4F05-60BA-4470-9162-AF9B4B7E9447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2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001603AC-F635-4A11-9E52-6173D6C32BA1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3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AA709929-EDA4-4193-AA4C-6F553CC0EC1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48</xdr:row>
      <xdr:rowOff>0</xdr:rowOff>
    </xdr:from>
    <xdr:ext cx="304800" cy="304800"/>
    <xdr:sp macro="" textlink="">
      <xdr:nvSpPr>
        <xdr:cNvPr id="44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B9BC84F5-225E-4F50-92AD-F648A577BA64}"/>
            </a:ext>
          </a:extLst>
        </xdr:cNvPr>
        <xdr:cNvSpPr>
          <a:spLocks noChangeAspect="1" noChangeArrowheads="1"/>
        </xdr:cNvSpPr>
      </xdr:nvSpPr>
      <xdr:spPr bwMode="auto">
        <a:xfrm>
          <a:off x="9486900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5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C1C5BCEB-491B-4FAD-AD55-EA73B791ED7D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6" name="AutoShape 12">
          <a:extLst>
            <a:ext uri="{FF2B5EF4-FFF2-40B4-BE49-F238E27FC236}">
              <a16:creationId xmlns:a16="http://schemas.microsoft.com/office/drawing/2014/main" id="{8CA42CD5-05C2-4068-97C6-59FC3EA6B31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7" name="AutoShape 13">
          <a:extLst>
            <a:ext uri="{FF2B5EF4-FFF2-40B4-BE49-F238E27FC236}">
              <a16:creationId xmlns:a16="http://schemas.microsoft.com/office/drawing/2014/main" id="{03302759-0014-4CFF-903A-D308DB401E9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8" name="AutoShape 12">
          <a:extLst>
            <a:ext uri="{FF2B5EF4-FFF2-40B4-BE49-F238E27FC236}">
              <a16:creationId xmlns:a16="http://schemas.microsoft.com/office/drawing/2014/main" id="{BAF45E3C-2B0F-496B-8CB0-E69773D3951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49" name="AutoShape 13">
          <a:extLst>
            <a:ext uri="{FF2B5EF4-FFF2-40B4-BE49-F238E27FC236}">
              <a16:creationId xmlns:a16="http://schemas.microsoft.com/office/drawing/2014/main" id="{E20C3017-BA73-41D0-8A49-D2ABFB7C3C69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50" name="AutoShape 11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5EDD3016-D793-48AB-961E-73B08BB290B5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51" name="AutoShape 12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EFD96DF5-3F85-4895-AD30-1C328ADF1984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52" name="AutoShape 13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5C024B96-ECBC-4FC6-BADA-2F2FF85EBA1A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6</xdr:col>
      <xdr:colOff>0</xdr:colOff>
      <xdr:row>48</xdr:row>
      <xdr:rowOff>0</xdr:rowOff>
    </xdr:from>
    <xdr:ext cx="304800" cy="304800"/>
    <xdr:sp macro="" textlink="">
      <xdr:nvSpPr>
        <xdr:cNvPr id="53" name="AutoShape 12" descr="SAMSUNG MT LED LCD Monitor 24&quot; SR350 -plochý,IPS,1920x1080,5ms,75Hz,HDMI">
          <a:extLst>
            <a:ext uri="{FF2B5EF4-FFF2-40B4-BE49-F238E27FC236}">
              <a16:creationId xmlns:a16="http://schemas.microsoft.com/office/drawing/2014/main" id="{28F8F88D-695F-4965-8FC3-65D75B617983}"/>
            </a:ext>
          </a:extLst>
        </xdr:cNvPr>
        <xdr:cNvSpPr>
          <a:spLocks noChangeAspect="1" noChangeArrowheads="1"/>
        </xdr:cNvSpPr>
      </xdr:nvSpPr>
      <xdr:spPr bwMode="auto">
        <a:xfrm>
          <a:off x="7000875" y="20783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304800" cy="304800"/>
    <xdr:sp macro="" textlink="">
      <xdr:nvSpPr>
        <xdr:cNvPr id="54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2ED19428-9364-43B4-870E-30E7F10905F5}"/>
            </a:ext>
          </a:extLst>
        </xdr:cNvPr>
        <xdr:cNvSpPr>
          <a:spLocks noChangeAspect="1" noChangeArrowheads="1"/>
        </xdr:cNvSpPr>
      </xdr:nvSpPr>
      <xdr:spPr bwMode="auto">
        <a:xfrm>
          <a:off x="17392650" y="96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7</xdr:col>
      <xdr:colOff>0</xdr:colOff>
      <xdr:row>12</xdr:row>
      <xdr:rowOff>0</xdr:rowOff>
    </xdr:from>
    <xdr:ext cx="304800" cy="304800"/>
    <xdr:sp macro="" textlink="">
      <xdr:nvSpPr>
        <xdr:cNvPr id="55" name="AutoShape 14" descr="NEC LFD 49&quot; MultiSync E498, IPS, 3840x2160, 350cd, 16/7,1xVGA,3xHDMI,,LAN 100Mbit; RS232,USB-MediaPlayer">
          <a:extLst>
            <a:ext uri="{FF2B5EF4-FFF2-40B4-BE49-F238E27FC236}">
              <a16:creationId xmlns:a16="http://schemas.microsoft.com/office/drawing/2014/main" id="{7CF4E58A-E822-4D70-8B77-53336E1B6806}"/>
            </a:ext>
          </a:extLst>
        </xdr:cNvPr>
        <xdr:cNvSpPr>
          <a:spLocks noChangeAspect="1" noChangeArrowheads="1"/>
        </xdr:cNvSpPr>
      </xdr:nvSpPr>
      <xdr:spPr bwMode="auto">
        <a:xfrm>
          <a:off x="17392650" y="9639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3226C-BC30-4603-BBC0-815CFA2C4690}">
  <sheetPr>
    <pageSetUpPr fitToPage="1"/>
  </sheetPr>
  <dimension ref="A1:I26"/>
  <sheetViews>
    <sheetView workbookViewId="0">
      <selection activeCell="C5" sqref="C5"/>
    </sheetView>
  </sheetViews>
  <sheetFormatPr defaultRowHeight="15"/>
  <cols>
    <col min="1" max="2" width="8.7109375" customWidth="1"/>
    <col min="3" max="3" width="11.7109375" customWidth="1"/>
    <col min="4" max="4" width="38.7109375" customWidth="1"/>
    <col min="5" max="5" width="11.28515625" customWidth="1"/>
    <col min="6" max="6" width="11.7109375" bestFit="1" customWidth="1"/>
    <col min="7" max="7" width="11" customWidth="1"/>
    <col min="8" max="8" width="11.140625" customWidth="1"/>
    <col min="9" max="9" width="10.7109375" customWidth="1"/>
  </cols>
  <sheetData>
    <row r="1" spans="1:9" ht="15.75" thickBot="1"/>
    <row r="2" spans="1:9" ht="15.75" thickTop="1">
      <c r="A2" s="124" t="s">
        <v>62</v>
      </c>
      <c r="B2" s="125"/>
      <c r="C2" s="51" t="s">
        <v>63</v>
      </c>
      <c r="D2" s="52"/>
      <c r="E2" s="53"/>
      <c r="F2" s="52"/>
      <c r="G2" s="54" t="s">
        <v>92</v>
      </c>
      <c r="H2" s="55" t="s">
        <v>64</v>
      </c>
      <c r="I2" s="56"/>
    </row>
    <row r="3" spans="1:9">
      <c r="A3" s="57"/>
      <c r="B3" s="58"/>
      <c r="C3" s="59"/>
      <c r="D3" s="60"/>
      <c r="E3" s="61"/>
      <c r="F3" s="60"/>
      <c r="G3" s="62"/>
      <c r="H3" s="63"/>
      <c r="I3" s="64"/>
    </row>
    <row r="4" spans="1:9" ht="15.75" thickBot="1">
      <c r="A4" s="126" t="s">
        <v>65</v>
      </c>
      <c r="B4" s="127"/>
      <c r="C4" s="65" t="s">
        <v>101</v>
      </c>
      <c r="D4" s="66"/>
      <c r="E4" s="67"/>
      <c r="F4" s="66"/>
      <c r="G4" s="128"/>
      <c r="H4" s="129"/>
      <c r="I4" s="130"/>
    </row>
    <row r="5" spans="1:9" ht="15.75" thickTop="1">
      <c r="A5" s="68"/>
      <c r="B5" s="68"/>
      <c r="C5" s="68"/>
      <c r="D5" s="68"/>
      <c r="E5" s="69"/>
      <c r="F5" s="68"/>
      <c r="G5" s="68"/>
      <c r="H5" s="68"/>
      <c r="I5" s="68"/>
    </row>
    <row r="6" spans="1:9" ht="18">
      <c r="A6" s="70" t="s">
        <v>66</v>
      </c>
      <c r="B6" s="71"/>
      <c r="C6" s="71"/>
      <c r="D6" s="71"/>
      <c r="E6" s="72"/>
      <c r="F6" s="71"/>
      <c r="G6" s="71"/>
      <c r="H6" s="71"/>
      <c r="I6" s="71"/>
    </row>
    <row r="7" spans="1:9" ht="15.75" thickBot="1">
      <c r="A7" s="68"/>
      <c r="B7" s="68"/>
      <c r="C7" s="68"/>
      <c r="D7" s="68"/>
      <c r="E7" s="69"/>
      <c r="F7" s="68"/>
      <c r="G7" s="68"/>
      <c r="H7" s="68"/>
      <c r="I7" s="68"/>
    </row>
    <row r="8" spans="1:9" ht="15.75" thickBot="1">
      <c r="A8" s="73"/>
      <c r="B8" s="74" t="s">
        <v>67</v>
      </c>
      <c r="C8" s="74"/>
      <c r="D8" s="75"/>
      <c r="E8" s="76" t="s">
        <v>68</v>
      </c>
      <c r="F8" s="77" t="s">
        <v>69</v>
      </c>
      <c r="G8" s="77" t="s">
        <v>70</v>
      </c>
      <c r="H8" s="77" t="s">
        <v>71</v>
      </c>
      <c r="I8" s="78" t="s">
        <v>72</v>
      </c>
    </row>
    <row r="9" spans="1:9">
      <c r="A9" s="79" t="s">
        <v>73</v>
      </c>
      <c r="B9" s="80" t="s">
        <v>74</v>
      </c>
      <c r="C9" s="81" t="s">
        <v>75</v>
      </c>
      <c r="D9" s="82" t="s">
        <v>76</v>
      </c>
      <c r="E9" s="83"/>
      <c r="F9" s="84"/>
      <c r="G9" s="84"/>
      <c r="H9" s="84"/>
      <c r="I9" s="85"/>
    </row>
    <row r="10" spans="1:9" ht="25.5">
      <c r="A10" s="86">
        <v>1</v>
      </c>
      <c r="B10" s="87"/>
      <c r="C10" s="87"/>
      <c r="D10" s="88" t="s">
        <v>1</v>
      </c>
      <c r="E10" s="89">
        <v>0</v>
      </c>
      <c r="F10" s="90">
        <f>'VETUNI 208,210,321,322'!F24</f>
        <v>0</v>
      </c>
      <c r="G10" s="91">
        <v>0</v>
      </c>
      <c r="H10" s="91">
        <v>0</v>
      </c>
      <c r="I10" s="92">
        <v>0</v>
      </c>
    </row>
    <row r="11" spans="1:9" ht="15.75" thickBot="1">
      <c r="A11" s="86">
        <v>2</v>
      </c>
      <c r="B11" s="87"/>
      <c r="C11" s="87"/>
      <c r="D11" s="88" t="s">
        <v>2</v>
      </c>
      <c r="E11" s="89">
        <v>0</v>
      </c>
      <c r="F11" s="90">
        <f>'VETUNI 308'!F49</f>
        <v>0</v>
      </c>
      <c r="G11" s="91">
        <v>0</v>
      </c>
      <c r="H11" s="91">
        <v>0</v>
      </c>
      <c r="I11" s="92">
        <v>0</v>
      </c>
    </row>
    <row r="12" spans="1:9" ht="15.75" thickBot="1">
      <c r="A12" s="93"/>
      <c r="B12" s="94" t="s">
        <v>77</v>
      </c>
      <c r="C12" s="94"/>
      <c r="D12" s="95"/>
      <c r="E12" s="96"/>
      <c r="F12" s="97">
        <f>SUM(F10:F11)</f>
        <v>0</v>
      </c>
      <c r="G12" s="98">
        <f>SUM(G9:G11)</f>
        <v>0</v>
      </c>
      <c r="H12" s="98">
        <f>SUM(H9:H11)</f>
        <v>0</v>
      </c>
      <c r="I12" s="99">
        <f>SUM(I9:I11)</f>
        <v>0</v>
      </c>
    </row>
    <row r="13" spans="1:9">
      <c r="A13" s="68"/>
      <c r="B13" s="68"/>
      <c r="C13" s="68"/>
      <c r="D13" s="68"/>
      <c r="E13" s="69"/>
      <c r="F13" s="68"/>
      <c r="G13" s="68"/>
      <c r="H13" s="68"/>
      <c r="I13" s="68"/>
    </row>
    <row r="14" spans="1:9" ht="18">
      <c r="A14" s="71" t="s">
        <v>78</v>
      </c>
      <c r="B14" s="71"/>
      <c r="C14" s="71"/>
      <c r="D14" s="71"/>
      <c r="E14" s="72"/>
      <c r="F14" s="71"/>
      <c r="G14" s="100"/>
      <c r="H14" s="71"/>
      <c r="I14" s="71"/>
    </row>
    <row r="15" spans="1:9" ht="15.75" thickBot="1">
      <c r="A15" s="68"/>
      <c r="B15" s="68"/>
      <c r="C15" s="68"/>
      <c r="D15" s="68"/>
      <c r="E15" s="69"/>
      <c r="F15" s="68"/>
      <c r="G15" s="68"/>
      <c r="H15" s="68"/>
      <c r="I15" s="68"/>
    </row>
    <row r="16" spans="1:9">
      <c r="A16" s="101" t="s">
        <v>79</v>
      </c>
      <c r="B16" s="102"/>
      <c r="C16" s="102"/>
      <c r="D16" s="103"/>
      <c r="E16" s="104" t="s">
        <v>80</v>
      </c>
      <c r="F16" s="105" t="s">
        <v>81</v>
      </c>
      <c r="G16" s="106" t="s">
        <v>82</v>
      </c>
      <c r="H16" s="107"/>
      <c r="I16" s="108" t="s">
        <v>80</v>
      </c>
    </row>
    <row r="17" spans="1:9">
      <c r="A17" s="109" t="s">
        <v>83</v>
      </c>
      <c r="B17" s="110"/>
      <c r="C17" s="110"/>
      <c r="D17" s="111"/>
      <c r="E17" s="112">
        <v>0</v>
      </c>
      <c r="F17" s="113">
        <v>0</v>
      </c>
      <c r="G17" s="114">
        <f t="shared" ref="G17:G23" si="0">CHOOSE(X17+1,HSV+PSV,HSV+PSV+Mont,HSV+PSV+Dodavka+Mont,HSV,PSV,Mont,Dodavka,Mont+Dodavka,0)</f>
        <v>0</v>
      </c>
      <c r="H17" s="115"/>
      <c r="I17" s="116">
        <f t="shared" ref="I17:I24" si="1">E17+F17*G17/100</f>
        <v>0</v>
      </c>
    </row>
    <row r="18" spans="1:9">
      <c r="A18" s="109" t="s">
        <v>84</v>
      </c>
      <c r="B18" s="110"/>
      <c r="C18" s="110"/>
      <c r="D18" s="111"/>
      <c r="E18" s="112">
        <v>0</v>
      </c>
      <c r="F18" s="113">
        <v>0</v>
      </c>
      <c r="G18" s="114">
        <f t="shared" si="0"/>
        <v>0</v>
      </c>
      <c r="H18" s="115"/>
      <c r="I18" s="116">
        <f t="shared" si="1"/>
        <v>0</v>
      </c>
    </row>
    <row r="19" spans="1:9">
      <c r="A19" s="109" t="s">
        <v>85</v>
      </c>
      <c r="B19" s="110"/>
      <c r="C19" s="110"/>
      <c r="D19" s="111"/>
      <c r="E19" s="112">
        <v>0</v>
      </c>
      <c r="F19" s="113">
        <v>0</v>
      </c>
      <c r="G19" s="114">
        <f t="shared" si="0"/>
        <v>0</v>
      </c>
      <c r="H19" s="115"/>
      <c r="I19" s="116">
        <f t="shared" si="1"/>
        <v>0</v>
      </c>
    </row>
    <row r="20" spans="1:9">
      <c r="A20" s="109" t="s">
        <v>86</v>
      </c>
      <c r="B20" s="110"/>
      <c r="C20" s="110"/>
      <c r="D20" s="111"/>
      <c r="E20" s="112">
        <v>0</v>
      </c>
      <c r="F20" s="113">
        <v>0</v>
      </c>
      <c r="G20" s="114">
        <f t="shared" si="0"/>
        <v>0</v>
      </c>
      <c r="H20" s="115"/>
      <c r="I20" s="116">
        <f t="shared" si="1"/>
        <v>0</v>
      </c>
    </row>
    <row r="21" spans="1:9">
      <c r="A21" s="109" t="s">
        <v>87</v>
      </c>
      <c r="B21" s="110"/>
      <c r="C21" s="110"/>
      <c r="D21" s="111"/>
      <c r="E21" s="112">
        <v>0</v>
      </c>
      <c r="F21" s="113">
        <v>0</v>
      </c>
      <c r="G21" s="114">
        <f>CHOOSE(X21+1,HSV+PSV,HSV+PSV+Mont,HSV+PSV+Dodavka+Mont,HSV,PSV,Mont,Dodavka,Mont+Dodavka,0)</f>
        <v>0</v>
      </c>
      <c r="H21" s="115"/>
      <c r="I21" s="116">
        <f t="shared" si="1"/>
        <v>0</v>
      </c>
    </row>
    <row r="22" spans="1:9">
      <c r="A22" s="109" t="s">
        <v>88</v>
      </c>
      <c r="B22" s="110"/>
      <c r="C22" s="110"/>
      <c r="D22" s="111"/>
      <c r="E22" s="112">
        <v>0</v>
      </c>
      <c r="F22" s="113">
        <v>0</v>
      </c>
      <c r="G22" s="114">
        <f t="shared" si="0"/>
        <v>0</v>
      </c>
      <c r="H22" s="115"/>
      <c r="I22" s="116">
        <f t="shared" si="1"/>
        <v>0</v>
      </c>
    </row>
    <row r="23" spans="1:9">
      <c r="A23" s="109" t="s">
        <v>89</v>
      </c>
      <c r="B23" s="110"/>
      <c r="C23" s="110"/>
      <c r="D23" s="111"/>
      <c r="E23" s="112">
        <v>0</v>
      </c>
      <c r="F23" s="113">
        <v>0</v>
      </c>
      <c r="G23" s="114">
        <f t="shared" si="0"/>
        <v>0</v>
      </c>
      <c r="H23" s="115"/>
      <c r="I23" s="116">
        <f t="shared" si="1"/>
        <v>0</v>
      </c>
    </row>
    <row r="24" spans="1:9">
      <c r="A24" s="109" t="s">
        <v>90</v>
      </c>
      <c r="B24" s="110"/>
      <c r="C24" s="110"/>
      <c r="D24" s="111"/>
      <c r="E24" s="112">
        <v>0</v>
      </c>
      <c r="F24" s="113">
        <v>0</v>
      </c>
      <c r="G24" s="114">
        <f>CHOOSE(X24+1,HSV+PSV,HSV+PSV+Mont,HSV+PSV+Dodavka+Mont,HSV,PSV,Mont,Dodavka,Mont+Dodavka,0)</f>
        <v>0</v>
      </c>
      <c r="H24" s="115"/>
      <c r="I24" s="116">
        <f t="shared" si="1"/>
        <v>0</v>
      </c>
    </row>
    <row r="25" spans="1:9" ht="15.75" thickBot="1">
      <c r="A25" s="117"/>
      <c r="B25" s="118" t="s">
        <v>91</v>
      </c>
      <c r="C25" s="119"/>
      <c r="D25" s="120"/>
      <c r="E25" s="121"/>
      <c r="F25" s="122"/>
      <c r="G25" s="122"/>
      <c r="H25" s="131">
        <f>SUM(I17:I24)</f>
        <v>0</v>
      </c>
      <c r="I25" s="132"/>
    </row>
    <row r="26" spans="1:9">
      <c r="E26" s="123"/>
    </row>
  </sheetData>
  <mergeCells count="4">
    <mergeCell ref="A2:B2"/>
    <mergeCell ref="A4:B4"/>
    <mergeCell ref="G4:I4"/>
    <mergeCell ref="H25:I25"/>
  </mergeCells>
  <pageMargins left="0.70866141732283472" right="0.70866141732283472" top="0.78740157480314965" bottom="0.78740157480314965" header="0.31496062992125984" footer="0.31496062992125984"/>
  <pageSetup paperSize="9" scale="70" orientation="portrait" verticalDpi="0" r:id="rId1"/>
  <headerFooter>
    <oddHeader>&amp;LD.2.PS002.3_ AVT_VÝKAZ VÝMĚR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55F03-529B-4A83-9CE5-E2F614F0186E}">
  <sheetPr>
    <pageSetUpPr fitToPage="1"/>
  </sheetPr>
  <dimension ref="A1:G44"/>
  <sheetViews>
    <sheetView tabSelected="1" view="pageBreakPreview" zoomScale="82" zoomScaleNormal="100" zoomScaleSheetLayoutView="82" workbookViewId="0">
      <selection activeCell="B8" sqref="B8"/>
    </sheetView>
  </sheetViews>
  <sheetFormatPr defaultRowHeight="15"/>
  <cols>
    <col min="1" max="1" width="4.42578125" style="7" customWidth="1"/>
    <col min="2" max="2" width="59.85546875" style="7" customWidth="1"/>
    <col min="3" max="3" width="5.5703125" style="7" customWidth="1"/>
    <col min="4" max="4" width="6.42578125" style="7" customWidth="1"/>
    <col min="5" max="5" width="10.7109375" style="7" customWidth="1"/>
    <col min="6" max="6" width="18" style="7" customWidth="1"/>
    <col min="7" max="7" width="35.7109375" style="7" customWidth="1"/>
  </cols>
  <sheetData>
    <row r="1" spans="1:7" ht="21">
      <c r="B1" s="9" t="s">
        <v>0</v>
      </c>
      <c r="F1" s="10"/>
    </row>
    <row r="2" spans="1:7" ht="21.75" thickBot="1">
      <c r="B2" s="9" t="s">
        <v>1</v>
      </c>
      <c r="G2" s="16"/>
    </row>
    <row r="3" spans="1:7" ht="36.75" thickBot="1">
      <c r="A3" s="1" t="s">
        <v>4</v>
      </c>
      <c r="B3" s="2" t="s">
        <v>5</v>
      </c>
      <c r="C3" s="2" t="s">
        <v>6</v>
      </c>
      <c r="D3" s="3" t="s">
        <v>7</v>
      </c>
      <c r="E3" s="3" t="s">
        <v>8</v>
      </c>
      <c r="F3" s="4" t="s">
        <v>9</v>
      </c>
      <c r="G3" s="8" t="s">
        <v>10</v>
      </c>
    </row>
    <row r="4" spans="1:7" s="21" customFormat="1" ht="42.75" customHeight="1">
      <c r="A4" s="5">
        <v>1</v>
      </c>
      <c r="B4" s="15" t="s">
        <v>95</v>
      </c>
      <c r="C4" s="17" t="s">
        <v>11</v>
      </c>
      <c r="D4" s="6">
        <v>4</v>
      </c>
      <c r="E4" s="6"/>
      <c r="F4" s="6">
        <f>E4*D4</f>
        <v>0</v>
      </c>
      <c r="G4" s="18"/>
    </row>
    <row r="5" spans="1:7" ht="27" customHeight="1">
      <c r="A5" s="5">
        <f t="shared" ref="A5:A23" si="0">A4+1</f>
        <v>2</v>
      </c>
      <c r="B5" s="25" t="s">
        <v>96</v>
      </c>
      <c r="C5" s="17" t="s">
        <v>11</v>
      </c>
      <c r="D5" s="6">
        <v>3</v>
      </c>
      <c r="E5" s="6"/>
      <c r="F5" s="6">
        <f t="shared" ref="F5:F6" si="1">E5*D5</f>
        <v>0</v>
      </c>
      <c r="G5" s="18"/>
    </row>
    <row r="6" spans="1:7" ht="27" customHeight="1">
      <c r="A6" s="5">
        <f t="shared" si="0"/>
        <v>3</v>
      </c>
      <c r="B6" s="25" t="s">
        <v>97</v>
      </c>
      <c r="C6" s="17" t="s">
        <v>11</v>
      </c>
      <c r="D6" s="6">
        <v>1</v>
      </c>
      <c r="E6" s="6"/>
      <c r="F6" s="6">
        <f t="shared" si="1"/>
        <v>0</v>
      </c>
      <c r="G6" s="18"/>
    </row>
    <row r="7" spans="1:7" s="21" customFormat="1">
      <c r="A7" s="5">
        <f t="shared" si="0"/>
        <v>4</v>
      </c>
      <c r="B7" s="37" t="s">
        <v>58</v>
      </c>
      <c r="C7" s="17" t="s">
        <v>11</v>
      </c>
      <c r="D7" s="6">
        <v>4</v>
      </c>
      <c r="E7" s="6"/>
      <c r="F7" s="6">
        <f t="shared" ref="F7" si="2">D7*E7</f>
        <v>0</v>
      </c>
      <c r="G7" s="18"/>
    </row>
    <row r="8" spans="1:7">
      <c r="A8" s="5">
        <f t="shared" si="0"/>
        <v>5</v>
      </c>
      <c r="B8" s="20" t="s">
        <v>98</v>
      </c>
      <c r="C8" s="23" t="s">
        <v>11</v>
      </c>
      <c r="D8" s="24">
        <v>4</v>
      </c>
      <c r="E8" s="6"/>
      <c r="F8" s="6">
        <f t="shared" ref="F8:F23" si="3">E8*D8</f>
        <v>0</v>
      </c>
      <c r="G8" s="19"/>
    </row>
    <row r="9" spans="1:7">
      <c r="A9" s="5">
        <f t="shared" si="0"/>
        <v>6</v>
      </c>
      <c r="B9" s="11" t="s">
        <v>12</v>
      </c>
      <c r="C9" s="12" t="s">
        <v>13</v>
      </c>
      <c r="D9" s="13">
        <v>4</v>
      </c>
      <c r="E9" s="6"/>
      <c r="F9" s="6">
        <f t="shared" si="3"/>
        <v>0</v>
      </c>
      <c r="G9" s="18"/>
    </row>
    <row r="10" spans="1:7" ht="24">
      <c r="A10" s="5">
        <f t="shared" si="0"/>
        <v>7</v>
      </c>
      <c r="B10" s="27" t="s">
        <v>14</v>
      </c>
      <c r="C10" s="31" t="s">
        <v>11</v>
      </c>
      <c r="D10" s="30">
        <v>8</v>
      </c>
      <c r="E10" s="6"/>
      <c r="F10" s="6">
        <f t="shared" si="3"/>
        <v>0</v>
      </c>
      <c r="G10" s="18"/>
    </row>
    <row r="11" spans="1:7" ht="24">
      <c r="A11" s="5">
        <f t="shared" si="0"/>
        <v>8</v>
      </c>
      <c r="B11" s="27" t="s">
        <v>15</v>
      </c>
      <c r="C11" s="31" t="s">
        <v>11</v>
      </c>
      <c r="D11" s="30">
        <v>4</v>
      </c>
      <c r="E11" s="6"/>
      <c r="F11" s="6">
        <f t="shared" si="3"/>
        <v>0</v>
      </c>
      <c r="G11" s="18"/>
    </row>
    <row r="12" spans="1:7">
      <c r="A12" s="5">
        <f t="shared" si="0"/>
        <v>9</v>
      </c>
      <c r="B12" s="27" t="s">
        <v>99</v>
      </c>
      <c r="C12" s="31" t="s">
        <v>17</v>
      </c>
      <c r="D12" s="30">
        <v>120</v>
      </c>
      <c r="E12" s="6"/>
      <c r="F12" s="6">
        <f t="shared" si="3"/>
        <v>0</v>
      </c>
      <c r="G12" s="18"/>
    </row>
    <row r="13" spans="1:7">
      <c r="A13" s="5">
        <f t="shared" si="0"/>
        <v>10</v>
      </c>
      <c r="B13" s="27" t="s">
        <v>18</v>
      </c>
      <c r="C13" s="31" t="s">
        <v>17</v>
      </c>
      <c r="D13" s="30">
        <v>120</v>
      </c>
      <c r="E13" s="6"/>
      <c r="F13" s="6">
        <f t="shared" si="3"/>
        <v>0</v>
      </c>
      <c r="G13" s="18"/>
    </row>
    <row r="14" spans="1:7">
      <c r="A14" s="5">
        <f t="shared" si="0"/>
        <v>11</v>
      </c>
      <c r="B14" s="11" t="s">
        <v>19</v>
      </c>
      <c r="C14" s="12" t="s">
        <v>13</v>
      </c>
      <c r="D14" s="13">
        <v>4</v>
      </c>
      <c r="E14" s="6"/>
      <c r="F14" s="6">
        <f t="shared" si="3"/>
        <v>0</v>
      </c>
      <c r="G14" s="18"/>
    </row>
    <row r="15" spans="1:7">
      <c r="A15" s="5">
        <f t="shared" si="0"/>
        <v>12</v>
      </c>
      <c r="B15" s="11" t="s">
        <v>20</v>
      </c>
      <c r="C15" s="12" t="s">
        <v>13</v>
      </c>
      <c r="D15" s="13">
        <v>4</v>
      </c>
      <c r="E15" s="6"/>
      <c r="F15" s="6">
        <f t="shared" si="3"/>
        <v>0</v>
      </c>
      <c r="G15" s="18"/>
    </row>
    <row r="16" spans="1:7">
      <c r="A16" s="5">
        <f t="shared" si="0"/>
        <v>13</v>
      </c>
      <c r="B16" s="11" t="s">
        <v>21</v>
      </c>
      <c r="C16" s="12" t="s">
        <v>22</v>
      </c>
      <c r="D16" s="13">
        <v>60</v>
      </c>
      <c r="E16" s="6"/>
      <c r="F16" s="6">
        <f t="shared" si="3"/>
        <v>0</v>
      </c>
      <c r="G16" s="18"/>
    </row>
    <row r="17" spans="1:7" ht="24">
      <c r="A17" s="5">
        <f t="shared" si="0"/>
        <v>14</v>
      </c>
      <c r="B17" s="11" t="s">
        <v>23</v>
      </c>
      <c r="C17" s="12" t="s">
        <v>11</v>
      </c>
      <c r="D17" s="13">
        <v>4</v>
      </c>
      <c r="E17" s="6"/>
      <c r="F17" s="6">
        <f t="shared" si="3"/>
        <v>0</v>
      </c>
      <c r="G17" s="18"/>
    </row>
    <row r="18" spans="1:7" ht="24">
      <c r="A18" s="5">
        <f t="shared" si="0"/>
        <v>15</v>
      </c>
      <c r="B18" s="11" t="s">
        <v>24</v>
      </c>
      <c r="C18" s="12" t="s">
        <v>25</v>
      </c>
      <c r="D18" s="13">
        <v>5</v>
      </c>
      <c r="E18" s="6"/>
      <c r="F18" s="6">
        <f t="shared" si="3"/>
        <v>0</v>
      </c>
      <c r="G18" s="18"/>
    </row>
    <row r="19" spans="1:7" ht="24">
      <c r="A19" s="5">
        <f t="shared" si="0"/>
        <v>16</v>
      </c>
      <c r="B19" s="11" t="s">
        <v>26</v>
      </c>
      <c r="C19" s="12" t="s">
        <v>25</v>
      </c>
      <c r="D19" s="13">
        <v>12</v>
      </c>
      <c r="E19" s="6"/>
      <c r="F19" s="6">
        <f t="shared" si="3"/>
        <v>0</v>
      </c>
      <c r="G19" s="18"/>
    </row>
    <row r="20" spans="1:7" ht="24">
      <c r="A20" s="5">
        <f t="shared" si="0"/>
        <v>17</v>
      </c>
      <c r="B20" s="11" t="s">
        <v>27</v>
      </c>
      <c r="C20" s="12" t="s">
        <v>11</v>
      </c>
      <c r="D20" s="13">
        <v>1</v>
      </c>
      <c r="E20" s="6"/>
      <c r="F20" s="6">
        <f t="shared" si="3"/>
        <v>0</v>
      </c>
      <c r="G20" s="18"/>
    </row>
    <row r="21" spans="1:7" ht="24">
      <c r="A21" s="5">
        <f t="shared" si="0"/>
        <v>18</v>
      </c>
      <c r="B21" s="11" t="s">
        <v>28</v>
      </c>
      <c r="C21" s="12" t="s">
        <v>25</v>
      </c>
      <c r="D21" s="13">
        <v>4</v>
      </c>
      <c r="E21" s="6"/>
      <c r="F21" s="6">
        <f t="shared" si="3"/>
        <v>0</v>
      </c>
      <c r="G21" s="18"/>
    </row>
    <row r="22" spans="1:7" ht="24">
      <c r="A22" s="5">
        <f t="shared" si="0"/>
        <v>19</v>
      </c>
      <c r="B22" s="11" t="s">
        <v>29</v>
      </c>
      <c r="C22" s="12" t="s">
        <v>11</v>
      </c>
      <c r="D22" s="13">
        <v>1</v>
      </c>
      <c r="E22" s="6"/>
      <c r="F22" s="6">
        <f t="shared" si="3"/>
        <v>0</v>
      </c>
      <c r="G22" s="18"/>
    </row>
    <row r="23" spans="1:7" ht="48.75" thickBot="1">
      <c r="A23" s="5">
        <f t="shared" si="0"/>
        <v>20</v>
      </c>
      <c r="B23" s="35" t="s">
        <v>93</v>
      </c>
      <c r="C23" s="12" t="s">
        <v>30</v>
      </c>
      <c r="D23" s="13">
        <v>1</v>
      </c>
      <c r="E23" s="6"/>
      <c r="F23" s="6">
        <f t="shared" si="3"/>
        <v>0</v>
      </c>
      <c r="G23" s="18"/>
    </row>
    <row r="24" spans="1:7" ht="15.75" thickBot="1">
      <c r="A24" s="1"/>
      <c r="B24" s="2" t="s">
        <v>3</v>
      </c>
      <c r="C24" s="2"/>
      <c r="D24" s="3"/>
      <c r="E24" s="3"/>
      <c r="F24" s="14">
        <f>SUM(F4:F23)</f>
        <v>0</v>
      </c>
      <c r="G24" s="8"/>
    </row>
    <row r="25" spans="1:7" ht="21">
      <c r="B25" s="9"/>
      <c r="F25" s="10"/>
    </row>
    <row r="26" spans="1:7" ht="21">
      <c r="B26" s="9"/>
      <c r="F26" s="10"/>
    </row>
    <row r="27" spans="1:7" ht="21">
      <c r="B27" s="9"/>
      <c r="F27" s="10"/>
    </row>
    <row r="28" spans="1:7" ht="21">
      <c r="B28" s="9"/>
      <c r="F28" s="32"/>
    </row>
    <row r="29" spans="1:7" ht="21">
      <c r="B29" s="9"/>
      <c r="F29" s="10"/>
    </row>
    <row r="30" spans="1:7" ht="21">
      <c r="B30" s="9"/>
      <c r="F30" s="10"/>
    </row>
    <row r="31" spans="1:7" ht="21">
      <c r="B31" s="9"/>
      <c r="F31" s="10"/>
    </row>
    <row r="32" spans="1:7" ht="21">
      <c r="B32" s="9"/>
      <c r="F32" s="10"/>
    </row>
    <row r="33" spans="2:6" ht="21">
      <c r="B33" s="9"/>
      <c r="F33" s="10"/>
    </row>
    <row r="34" spans="2:6" ht="21">
      <c r="B34" s="9"/>
      <c r="F34" s="10"/>
    </row>
    <row r="35" spans="2:6" ht="21">
      <c r="B35" s="9"/>
      <c r="F35" s="10"/>
    </row>
    <row r="36" spans="2:6" ht="21">
      <c r="B36" s="9"/>
      <c r="F36" s="10"/>
    </row>
    <row r="37" spans="2:6" ht="21">
      <c r="B37" s="9"/>
      <c r="F37" s="10"/>
    </row>
    <row r="38" spans="2:6" ht="21">
      <c r="B38" s="9"/>
      <c r="F38" s="10"/>
    </row>
    <row r="39" spans="2:6" ht="21">
      <c r="B39" s="9"/>
      <c r="F39" s="10"/>
    </row>
    <row r="40" spans="2:6" ht="21">
      <c r="B40" s="9"/>
      <c r="F40" s="10"/>
    </row>
    <row r="41" spans="2:6" ht="21">
      <c r="B41" s="9"/>
      <c r="F41" s="10"/>
    </row>
    <row r="42" spans="2:6" ht="21">
      <c r="B42" s="9"/>
      <c r="F42" s="10"/>
    </row>
    <row r="43" spans="2:6" ht="21">
      <c r="B43" s="9"/>
      <c r="F43" s="10"/>
    </row>
    <row r="44" spans="2:6" ht="21">
      <c r="B44" s="9"/>
      <c r="F44" s="10"/>
    </row>
  </sheetData>
  <pageMargins left="0.70866141732283472" right="0.70866141732283472" top="0.39370078740157483" bottom="0.59055118110236227" header="0.31496062992125984" footer="0.31496062992125984"/>
  <pageSetup paperSize="9" scale="62" fitToHeight="3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8981A-BC58-44D1-810A-9BDAE08BC776}">
  <sheetPr>
    <pageSetUpPr fitToPage="1"/>
  </sheetPr>
  <dimension ref="A1:G55"/>
  <sheetViews>
    <sheetView view="pageBreakPreview" topLeftCell="A16" zoomScaleNormal="100" zoomScaleSheetLayoutView="100" workbookViewId="0">
      <selection activeCell="G4" sqref="G4:G29"/>
    </sheetView>
  </sheetViews>
  <sheetFormatPr defaultRowHeight="15"/>
  <cols>
    <col min="1" max="1" width="4.42578125" style="7" customWidth="1"/>
    <col min="2" max="2" width="59.85546875" style="7" customWidth="1"/>
    <col min="3" max="3" width="5.5703125" style="7" customWidth="1"/>
    <col min="4" max="4" width="6.42578125" style="7" customWidth="1"/>
    <col min="5" max="5" width="10.7109375" style="7" customWidth="1"/>
    <col min="6" max="6" width="18" style="7" customWidth="1"/>
    <col min="7" max="7" width="24.7109375" style="7" customWidth="1"/>
  </cols>
  <sheetData>
    <row r="1" spans="1:7" ht="21">
      <c r="B1" s="9" t="s">
        <v>0</v>
      </c>
      <c r="F1" s="10"/>
    </row>
    <row r="2" spans="1:7" ht="21.75" thickBot="1">
      <c r="B2" s="9" t="s">
        <v>2</v>
      </c>
      <c r="G2" s="16"/>
    </row>
    <row r="3" spans="1:7" ht="36.75" thickBot="1">
      <c r="A3" s="1" t="s">
        <v>4</v>
      </c>
      <c r="B3" s="2" t="s">
        <v>5</v>
      </c>
      <c r="C3" s="2" t="s">
        <v>6</v>
      </c>
      <c r="D3" s="3" t="s">
        <v>7</v>
      </c>
      <c r="E3" s="3" t="s">
        <v>8</v>
      </c>
      <c r="F3" s="4" t="s">
        <v>9</v>
      </c>
      <c r="G3" s="8" t="s">
        <v>10</v>
      </c>
    </row>
    <row r="4" spans="1:7" s="21" customFormat="1" ht="84.6" customHeight="1">
      <c r="A4" s="5">
        <v>1</v>
      </c>
      <c r="B4" s="25" t="s">
        <v>31</v>
      </c>
      <c r="C4" s="28" t="s">
        <v>11</v>
      </c>
      <c r="D4" s="29">
        <v>2</v>
      </c>
      <c r="E4" s="29"/>
      <c r="F4" s="29">
        <f>E4*D4</f>
        <v>0</v>
      </c>
      <c r="G4" s="22"/>
    </row>
    <row r="5" spans="1:7" s="21" customFormat="1" ht="43.5" customHeight="1">
      <c r="A5" s="5">
        <v>2</v>
      </c>
      <c r="B5" s="25" t="s">
        <v>32</v>
      </c>
      <c r="C5" s="17" t="s">
        <v>11</v>
      </c>
      <c r="D5" s="6">
        <v>2</v>
      </c>
      <c r="E5" s="6"/>
      <c r="F5" s="6">
        <f>E5*D5</f>
        <v>0</v>
      </c>
      <c r="G5" s="33"/>
    </row>
    <row r="6" spans="1:7" ht="30.75" customHeight="1">
      <c r="A6" s="5">
        <v>3</v>
      </c>
      <c r="B6" s="37" t="s">
        <v>33</v>
      </c>
      <c r="C6" s="38" t="s">
        <v>11</v>
      </c>
      <c r="D6" s="39">
        <v>2</v>
      </c>
      <c r="E6" s="39"/>
      <c r="F6" s="6">
        <f t="shared" ref="F6:F14" si="0">E6*D6</f>
        <v>0</v>
      </c>
      <c r="G6" s="22"/>
    </row>
    <row r="7" spans="1:7" s="21" customFormat="1" ht="36">
      <c r="A7" s="5">
        <v>4</v>
      </c>
      <c r="B7" s="37" t="s">
        <v>34</v>
      </c>
      <c r="C7" s="38" t="s">
        <v>11</v>
      </c>
      <c r="D7" s="39">
        <v>2</v>
      </c>
      <c r="E7" s="39"/>
      <c r="F7" s="6">
        <f t="shared" ref="F7:F10" si="1">D7*E7</f>
        <v>0</v>
      </c>
      <c r="G7" s="18"/>
    </row>
    <row r="8" spans="1:7" s="21" customFormat="1">
      <c r="A8" s="5">
        <v>5</v>
      </c>
      <c r="B8" s="37" t="s">
        <v>58</v>
      </c>
      <c r="C8" s="40" t="s">
        <v>11</v>
      </c>
      <c r="D8" s="41">
        <v>2</v>
      </c>
      <c r="E8" s="41"/>
      <c r="F8" s="34">
        <f t="shared" ref="F8:F9" si="2">D8*E8</f>
        <v>0</v>
      </c>
      <c r="G8" s="22"/>
    </row>
    <row r="9" spans="1:7" s="21" customFormat="1">
      <c r="A9" s="5">
        <v>6</v>
      </c>
      <c r="B9" s="37" t="s">
        <v>59</v>
      </c>
      <c r="C9" s="40" t="s">
        <v>11</v>
      </c>
      <c r="D9" s="41">
        <v>1</v>
      </c>
      <c r="E9" s="41"/>
      <c r="F9" s="34">
        <f t="shared" si="2"/>
        <v>0</v>
      </c>
      <c r="G9" s="22"/>
    </row>
    <row r="10" spans="1:7" s="21" customFormat="1" ht="42.75" customHeight="1">
      <c r="A10" s="5">
        <v>7</v>
      </c>
      <c r="B10" s="37" t="s">
        <v>57</v>
      </c>
      <c r="C10" s="38" t="s">
        <v>11</v>
      </c>
      <c r="D10" s="39">
        <v>2</v>
      </c>
      <c r="E10" s="39"/>
      <c r="F10" s="6">
        <f t="shared" si="1"/>
        <v>0</v>
      </c>
      <c r="G10" s="18"/>
    </row>
    <row r="11" spans="1:7" ht="49.5" customHeight="1">
      <c r="A11" s="5">
        <v>8</v>
      </c>
      <c r="B11" s="37" t="s">
        <v>60</v>
      </c>
      <c r="C11" s="38" t="s">
        <v>11</v>
      </c>
      <c r="D11" s="42">
        <v>1</v>
      </c>
      <c r="E11" s="39"/>
      <c r="F11" s="6">
        <f t="shared" si="0"/>
        <v>0</v>
      </c>
      <c r="G11" s="18"/>
    </row>
    <row r="12" spans="1:7" ht="40.5" customHeight="1">
      <c r="A12" s="5">
        <v>9</v>
      </c>
      <c r="B12" s="25" t="s">
        <v>35</v>
      </c>
      <c r="C12" s="17" t="s">
        <v>11</v>
      </c>
      <c r="D12" s="6">
        <v>2</v>
      </c>
      <c r="E12" s="6"/>
      <c r="F12" s="6">
        <f t="shared" si="0"/>
        <v>0</v>
      </c>
      <c r="G12" s="18"/>
    </row>
    <row r="13" spans="1:7" ht="85.9" customHeight="1">
      <c r="A13" s="36">
        <v>10</v>
      </c>
      <c r="B13" s="37" t="s">
        <v>36</v>
      </c>
      <c r="C13" s="38" t="s">
        <v>11</v>
      </c>
      <c r="D13" s="39">
        <v>1</v>
      </c>
      <c r="E13" s="39"/>
      <c r="F13" s="6">
        <f t="shared" si="0"/>
        <v>0</v>
      </c>
      <c r="G13" s="18"/>
    </row>
    <row r="14" spans="1:7" ht="36">
      <c r="A14" s="36">
        <v>11</v>
      </c>
      <c r="B14" s="43" t="s">
        <v>55</v>
      </c>
      <c r="C14" s="38" t="s">
        <v>11</v>
      </c>
      <c r="D14" s="39">
        <v>1</v>
      </c>
      <c r="E14" s="39"/>
      <c r="F14" s="6">
        <f t="shared" si="0"/>
        <v>0</v>
      </c>
      <c r="G14" s="26"/>
    </row>
    <row r="15" spans="1:7" s="21" customFormat="1" ht="33.75" customHeight="1">
      <c r="A15" s="36">
        <v>12</v>
      </c>
      <c r="B15" s="37" t="s">
        <v>61</v>
      </c>
      <c r="C15" s="44" t="s">
        <v>11</v>
      </c>
      <c r="D15" s="42">
        <v>1</v>
      </c>
      <c r="E15" s="39"/>
      <c r="F15" s="6">
        <f t="shared" ref="F15:F16" si="3">D15*E15</f>
        <v>0</v>
      </c>
      <c r="G15" s="26"/>
    </row>
    <row r="16" spans="1:7" s="21" customFormat="1" ht="61.5" customHeight="1">
      <c r="A16" s="36">
        <v>13</v>
      </c>
      <c r="B16" s="37" t="s">
        <v>37</v>
      </c>
      <c r="C16" s="44" t="s">
        <v>11</v>
      </c>
      <c r="D16" s="42">
        <v>1</v>
      </c>
      <c r="E16" s="42"/>
      <c r="F16" s="6">
        <f t="shared" si="3"/>
        <v>0</v>
      </c>
      <c r="G16" s="26"/>
    </row>
    <row r="17" spans="1:7" s="21" customFormat="1" ht="57.75" customHeight="1">
      <c r="A17" s="36">
        <v>14</v>
      </c>
      <c r="B17" s="37" t="s">
        <v>38</v>
      </c>
      <c r="C17" s="38" t="s">
        <v>11</v>
      </c>
      <c r="D17" s="45">
        <v>2</v>
      </c>
      <c r="E17" s="39"/>
      <c r="F17" s="6">
        <f t="shared" ref="F17:F36" si="4">E17*D17</f>
        <v>0</v>
      </c>
      <c r="G17" s="26"/>
    </row>
    <row r="18" spans="1:7" s="21" customFormat="1" ht="36">
      <c r="A18" s="36">
        <v>15</v>
      </c>
      <c r="B18" s="37" t="s">
        <v>39</v>
      </c>
      <c r="C18" s="38" t="s">
        <v>11</v>
      </c>
      <c r="D18" s="45">
        <v>1</v>
      </c>
      <c r="E18" s="39"/>
      <c r="F18" s="6">
        <f t="shared" si="4"/>
        <v>0</v>
      </c>
      <c r="G18" s="26"/>
    </row>
    <row r="19" spans="1:7" ht="26.25" customHeight="1">
      <c r="A19" s="36">
        <v>16</v>
      </c>
      <c r="B19" s="37" t="s">
        <v>40</v>
      </c>
      <c r="C19" s="46" t="s">
        <v>11</v>
      </c>
      <c r="D19" s="47">
        <v>8</v>
      </c>
      <c r="E19" s="39"/>
      <c r="F19" s="6">
        <f t="shared" si="4"/>
        <v>0</v>
      </c>
      <c r="G19" s="26"/>
    </row>
    <row r="20" spans="1:7" ht="45" customHeight="1">
      <c r="A20" s="36">
        <v>17</v>
      </c>
      <c r="B20" s="25" t="s">
        <v>41</v>
      </c>
      <c r="C20" s="28" t="s">
        <v>11</v>
      </c>
      <c r="D20" s="29">
        <v>1</v>
      </c>
      <c r="E20" s="29"/>
      <c r="F20" s="6">
        <f t="shared" si="4"/>
        <v>0</v>
      </c>
      <c r="G20" s="26"/>
    </row>
    <row r="21" spans="1:7" ht="59.25" customHeight="1">
      <c r="A21" s="36">
        <v>18</v>
      </c>
      <c r="B21" s="25" t="s">
        <v>47</v>
      </c>
      <c r="C21" s="31" t="s">
        <v>11</v>
      </c>
      <c r="D21" s="13">
        <v>1</v>
      </c>
      <c r="E21" s="6"/>
      <c r="F21" s="6">
        <f>E21*D21</f>
        <v>0</v>
      </c>
      <c r="G21" s="26"/>
    </row>
    <row r="22" spans="1:7">
      <c r="A22" s="36">
        <v>19</v>
      </c>
      <c r="B22" s="25" t="s">
        <v>48</v>
      </c>
      <c r="C22" s="31" t="s">
        <v>11</v>
      </c>
      <c r="D22" s="13">
        <v>1</v>
      </c>
      <c r="E22" s="6"/>
      <c r="F22" s="6">
        <f>E22*D22</f>
        <v>0</v>
      </c>
      <c r="G22" s="26"/>
    </row>
    <row r="23" spans="1:7" ht="60">
      <c r="A23" s="36">
        <v>20</v>
      </c>
      <c r="B23" s="25" t="s">
        <v>42</v>
      </c>
      <c r="C23" s="31" t="s">
        <v>13</v>
      </c>
      <c r="D23" s="29">
        <v>2</v>
      </c>
      <c r="E23" s="6"/>
      <c r="F23" s="6">
        <f t="shared" si="4"/>
        <v>0</v>
      </c>
      <c r="G23" s="26"/>
    </row>
    <row r="24" spans="1:7" ht="72">
      <c r="A24" s="36">
        <v>21</v>
      </c>
      <c r="B24" s="25" t="s">
        <v>43</v>
      </c>
      <c r="C24" s="31" t="s">
        <v>11</v>
      </c>
      <c r="D24" s="29">
        <v>1</v>
      </c>
      <c r="E24" s="6"/>
      <c r="F24" s="6">
        <f t="shared" si="4"/>
        <v>0</v>
      </c>
      <c r="G24" s="26"/>
    </row>
    <row r="25" spans="1:7">
      <c r="A25" s="36">
        <v>22</v>
      </c>
      <c r="B25" s="25" t="s">
        <v>44</v>
      </c>
      <c r="C25" s="31" t="s">
        <v>11</v>
      </c>
      <c r="D25" s="29">
        <v>1</v>
      </c>
      <c r="E25" s="6"/>
      <c r="F25" s="6">
        <f t="shared" si="4"/>
        <v>0</v>
      </c>
      <c r="G25" s="26"/>
    </row>
    <row r="26" spans="1:7" ht="36">
      <c r="A26" s="36">
        <v>23</v>
      </c>
      <c r="B26" s="25" t="s">
        <v>45</v>
      </c>
      <c r="C26" s="31" t="s">
        <v>11</v>
      </c>
      <c r="D26" s="29">
        <v>6</v>
      </c>
      <c r="E26" s="6"/>
      <c r="F26" s="6">
        <f t="shared" si="4"/>
        <v>0</v>
      </c>
      <c r="G26" s="26"/>
    </row>
    <row r="27" spans="1:7">
      <c r="A27" s="36">
        <v>24</v>
      </c>
      <c r="B27" s="25" t="s">
        <v>46</v>
      </c>
      <c r="C27" s="31" t="s">
        <v>11</v>
      </c>
      <c r="D27" s="29">
        <v>3</v>
      </c>
      <c r="E27" s="29"/>
      <c r="F27" s="6">
        <f t="shared" si="4"/>
        <v>0</v>
      </c>
      <c r="G27" s="26"/>
    </row>
    <row r="28" spans="1:7" ht="36">
      <c r="A28" s="36">
        <v>25</v>
      </c>
      <c r="B28" s="37" t="s">
        <v>49</v>
      </c>
      <c r="C28" s="48" t="s">
        <v>11</v>
      </c>
      <c r="D28" s="49">
        <v>1</v>
      </c>
      <c r="E28" s="6"/>
      <c r="F28" s="6">
        <f t="shared" si="4"/>
        <v>0</v>
      </c>
      <c r="G28" s="26"/>
    </row>
    <row r="29" spans="1:7" ht="55.15" customHeight="1">
      <c r="A29" s="36">
        <v>26</v>
      </c>
      <c r="B29" s="43" t="s">
        <v>56</v>
      </c>
      <c r="C29" s="48" t="s">
        <v>11</v>
      </c>
      <c r="D29" s="49">
        <v>1</v>
      </c>
      <c r="E29" s="6"/>
      <c r="F29" s="6">
        <f t="shared" si="4"/>
        <v>0</v>
      </c>
      <c r="G29" s="26"/>
    </row>
    <row r="30" spans="1:7" ht="24">
      <c r="A30" s="36">
        <v>27</v>
      </c>
      <c r="B30" s="43" t="s">
        <v>94</v>
      </c>
      <c r="C30" s="50" t="s">
        <v>13</v>
      </c>
      <c r="D30" s="49">
        <v>1</v>
      </c>
      <c r="E30" s="6"/>
      <c r="F30" s="6">
        <f>E30*D30</f>
        <v>0</v>
      </c>
      <c r="G30" s="18"/>
    </row>
    <row r="31" spans="1:7">
      <c r="A31" s="36">
        <v>28</v>
      </c>
      <c r="B31" s="37" t="s">
        <v>100</v>
      </c>
      <c r="C31" s="48" t="s">
        <v>13</v>
      </c>
      <c r="D31" s="45">
        <v>1</v>
      </c>
      <c r="E31" s="6"/>
      <c r="F31" s="6">
        <f>E31*D31</f>
        <v>0</v>
      </c>
      <c r="G31" s="18"/>
    </row>
    <row r="32" spans="1:7" ht="24">
      <c r="A32" s="36">
        <v>29</v>
      </c>
      <c r="B32" s="37" t="s">
        <v>53</v>
      </c>
      <c r="C32" s="48" t="s">
        <v>11</v>
      </c>
      <c r="D32" s="45">
        <v>4</v>
      </c>
      <c r="E32" s="6"/>
      <c r="F32" s="6">
        <f t="shared" si="4"/>
        <v>0</v>
      </c>
      <c r="G32" s="18"/>
    </row>
    <row r="33" spans="1:7" ht="24">
      <c r="A33" s="36">
        <v>30</v>
      </c>
      <c r="B33" s="37" t="s">
        <v>15</v>
      </c>
      <c r="C33" s="48" t="s">
        <v>11</v>
      </c>
      <c r="D33" s="45">
        <v>1</v>
      </c>
      <c r="E33" s="6"/>
      <c r="F33" s="6">
        <f t="shared" si="4"/>
        <v>0</v>
      </c>
      <c r="G33" s="18"/>
    </row>
    <row r="34" spans="1:7">
      <c r="A34" s="36">
        <v>31</v>
      </c>
      <c r="B34" s="37" t="s">
        <v>16</v>
      </c>
      <c r="C34" s="48" t="s">
        <v>17</v>
      </c>
      <c r="D34" s="45">
        <v>150</v>
      </c>
      <c r="E34" s="6"/>
      <c r="F34" s="6">
        <f t="shared" si="4"/>
        <v>0</v>
      </c>
      <c r="G34" s="18"/>
    </row>
    <row r="35" spans="1:7">
      <c r="A35" s="36">
        <v>32</v>
      </c>
      <c r="B35" s="37" t="s">
        <v>50</v>
      </c>
      <c r="C35" s="48" t="s">
        <v>17</v>
      </c>
      <c r="D35" s="49">
        <v>20</v>
      </c>
      <c r="E35" s="6"/>
      <c r="F35" s="6">
        <f t="shared" si="4"/>
        <v>0</v>
      </c>
    </row>
    <row r="36" spans="1:7" ht="24">
      <c r="A36" s="36">
        <v>33</v>
      </c>
      <c r="B36" s="37" t="s">
        <v>51</v>
      </c>
      <c r="C36" s="50" t="s">
        <v>13</v>
      </c>
      <c r="D36" s="49">
        <v>1</v>
      </c>
      <c r="E36" s="6"/>
      <c r="F36" s="6">
        <f t="shared" si="4"/>
        <v>0</v>
      </c>
    </row>
    <row r="37" spans="1:7">
      <c r="A37" s="36">
        <v>34</v>
      </c>
      <c r="B37" s="37" t="s">
        <v>52</v>
      </c>
      <c r="C37" s="50" t="s">
        <v>11</v>
      </c>
      <c r="D37" s="49">
        <v>1</v>
      </c>
      <c r="E37" s="6"/>
      <c r="F37" s="6">
        <f>E37*D37</f>
        <v>0</v>
      </c>
      <c r="G37" s="18"/>
    </row>
    <row r="38" spans="1:7">
      <c r="A38" s="36">
        <v>35</v>
      </c>
      <c r="B38" s="37" t="s">
        <v>18</v>
      </c>
      <c r="C38" s="48" t="s">
        <v>17</v>
      </c>
      <c r="D38" s="45">
        <v>170</v>
      </c>
      <c r="E38" s="6"/>
      <c r="F38" s="6">
        <f>E38*D38</f>
        <v>0</v>
      </c>
      <c r="G38" s="18"/>
    </row>
    <row r="39" spans="1:7">
      <c r="A39" s="36">
        <v>36</v>
      </c>
      <c r="B39" s="37" t="s">
        <v>19</v>
      </c>
      <c r="C39" s="50" t="s">
        <v>13</v>
      </c>
      <c r="D39" s="39">
        <v>1</v>
      </c>
      <c r="E39" s="6"/>
      <c r="F39" s="6">
        <f t="shared" ref="F39:F48" si="5">E39*D39</f>
        <v>0</v>
      </c>
      <c r="G39" s="6"/>
    </row>
    <row r="40" spans="1:7">
      <c r="A40" s="36">
        <v>37</v>
      </c>
      <c r="B40" s="25" t="s">
        <v>20</v>
      </c>
      <c r="C40" s="12" t="s">
        <v>13</v>
      </c>
      <c r="D40" s="13">
        <v>1</v>
      </c>
      <c r="E40" s="6"/>
      <c r="F40" s="6">
        <f t="shared" ref="F40:F45" si="6">E40*D40</f>
        <v>0</v>
      </c>
      <c r="G40" s="18"/>
    </row>
    <row r="41" spans="1:7">
      <c r="A41" s="36">
        <v>38</v>
      </c>
      <c r="B41" s="25" t="s">
        <v>21</v>
      </c>
      <c r="C41" s="12" t="s">
        <v>22</v>
      </c>
      <c r="D41" s="13">
        <v>25</v>
      </c>
      <c r="E41" s="6"/>
      <c r="F41" s="6">
        <f t="shared" si="6"/>
        <v>0</v>
      </c>
      <c r="G41" s="18"/>
    </row>
    <row r="42" spans="1:7" ht="24">
      <c r="A42" s="36">
        <v>39</v>
      </c>
      <c r="B42" s="25" t="s">
        <v>23</v>
      </c>
      <c r="C42" s="12" t="s">
        <v>11</v>
      </c>
      <c r="D42" s="13">
        <v>1</v>
      </c>
      <c r="E42" s="6"/>
      <c r="F42" s="6">
        <f t="shared" si="6"/>
        <v>0</v>
      </c>
      <c r="G42" s="18"/>
    </row>
    <row r="43" spans="1:7" ht="24">
      <c r="A43" s="36">
        <v>40</v>
      </c>
      <c r="B43" s="25" t="s">
        <v>24</v>
      </c>
      <c r="C43" s="12" t="s">
        <v>25</v>
      </c>
      <c r="D43" s="13">
        <v>2</v>
      </c>
      <c r="E43" s="6"/>
      <c r="F43" s="6">
        <f t="shared" si="6"/>
        <v>0</v>
      </c>
      <c r="G43" s="18"/>
    </row>
    <row r="44" spans="1:7" ht="24">
      <c r="A44" s="36">
        <v>41</v>
      </c>
      <c r="B44" s="25" t="s">
        <v>26</v>
      </c>
      <c r="C44" s="12" t="s">
        <v>25</v>
      </c>
      <c r="D44" s="13">
        <v>3</v>
      </c>
      <c r="E44" s="6"/>
      <c r="F44" s="6">
        <f t="shared" si="6"/>
        <v>0</v>
      </c>
      <c r="G44" s="18"/>
    </row>
    <row r="45" spans="1:7" ht="24">
      <c r="A45" s="36">
        <v>42</v>
      </c>
      <c r="B45" s="25" t="s">
        <v>27</v>
      </c>
      <c r="C45" s="12" t="s">
        <v>11</v>
      </c>
      <c r="D45" s="13">
        <v>1</v>
      </c>
      <c r="E45" s="6"/>
      <c r="F45" s="6">
        <f t="shared" si="6"/>
        <v>0</v>
      </c>
      <c r="G45" s="18"/>
    </row>
    <row r="46" spans="1:7" ht="24">
      <c r="A46" s="36">
        <v>43</v>
      </c>
      <c r="B46" s="25" t="s">
        <v>28</v>
      </c>
      <c r="C46" s="12" t="s">
        <v>25</v>
      </c>
      <c r="D46" s="13">
        <v>3</v>
      </c>
      <c r="E46" s="6"/>
      <c r="F46" s="6">
        <f t="shared" si="5"/>
        <v>0</v>
      </c>
      <c r="G46" s="6"/>
    </row>
    <row r="47" spans="1:7" ht="24">
      <c r="A47" s="36">
        <v>44</v>
      </c>
      <c r="B47" s="25" t="s">
        <v>29</v>
      </c>
      <c r="C47" s="12" t="s">
        <v>11</v>
      </c>
      <c r="D47" s="13">
        <v>1</v>
      </c>
      <c r="E47" s="6"/>
      <c r="F47" s="6">
        <f t="shared" si="5"/>
        <v>0</v>
      </c>
      <c r="G47" s="6"/>
    </row>
    <row r="48" spans="1:7" ht="48.75" thickBot="1">
      <c r="A48" s="36">
        <v>45</v>
      </c>
      <c r="B48" s="25" t="s">
        <v>54</v>
      </c>
      <c r="C48" s="12" t="s">
        <v>30</v>
      </c>
      <c r="D48" s="13">
        <v>1</v>
      </c>
      <c r="E48" s="6"/>
      <c r="F48" s="6">
        <f t="shared" si="5"/>
        <v>0</v>
      </c>
      <c r="G48" s="18"/>
    </row>
    <row r="49" spans="2:7" ht="15.75" thickBot="1">
      <c r="B49" s="2" t="s">
        <v>3</v>
      </c>
      <c r="C49" s="2"/>
      <c r="D49" s="3"/>
      <c r="E49" s="3"/>
      <c r="F49" s="14">
        <f>SUM(F4:F48)</f>
        <v>0</v>
      </c>
      <c r="G49" s="8"/>
    </row>
    <row r="50" spans="2:7" ht="21">
      <c r="B50" s="9"/>
      <c r="F50" s="10"/>
    </row>
    <row r="51" spans="2:7" ht="21">
      <c r="B51" s="9"/>
      <c r="F51" s="32"/>
    </row>
    <row r="52" spans="2:7" ht="21">
      <c r="B52" s="9"/>
      <c r="F52" s="10"/>
    </row>
    <row r="53" spans="2:7" ht="21">
      <c r="B53" s="9"/>
      <c r="F53" s="10"/>
    </row>
    <row r="54" spans="2:7" ht="21">
      <c r="B54" s="9"/>
      <c r="F54" s="10"/>
    </row>
    <row r="55" spans="2:7" ht="21">
      <c r="B55" s="9"/>
      <c r="F55" s="10"/>
    </row>
  </sheetData>
  <protectedRanges>
    <protectedRange sqref="E13:E15" name="Oblast1_1_1_3"/>
  </protectedRanges>
  <pageMargins left="0.70866141732283472" right="0.70866141732283472" top="0.39370078740157483" bottom="0.59055118110236227" header="0.31496062992125984" footer="0.31496062992125984"/>
  <pageSetup paperSize="9" scale="67" fitToHeight="5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D4E7B4A50BB34E8C7C895783C12706" ma:contentTypeVersion="9" ma:contentTypeDescription="Vytvoří nový dokument" ma:contentTypeScope="" ma:versionID="7208080f3957b9a259d7ec657fe75a0d">
  <xsd:schema xmlns:xsd="http://www.w3.org/2001/XMLSchema" xmlns:xs="http://www.w3.org/2001/XMLSchema" xmlns:p="http://schemas.microsoft.com/office/2006/metadata/properties" xmlns:ns3="234a0332-d344-42c4-b0b7-6e6c9da10167" xmlns:ns4="1b1a1ea7-c03b-4fb5-a91c-22e3ccd42f71" targetNamespace="http://schemas.microsoft.com/office/2006/metadata/properties" ma:root="true" ma:fieldsID="898cd64492ae5f7359e6a51e958b2a8f" ns3:_="" ns4:_="">
    <xsd:import namespace="234a0332-d344-42c4-b0b7-6e6c9da10167"/>
    <xsd:import namespace="1b1a1ea7-c03b-4fb5-a91c-22e3ccd42f7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DateTaken" minOccurs="0"/>
                <xsd:element ref="ns4:MediaServiceLocation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4a0332-d344-42c4-b0b7-6e6c9da1016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1a1ea7-c03b-4fb5-a91c-22e3ccd42f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OCR" ma:index="16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909F564-DB60-4DFE-97B8-2C39807DDB5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1B52FF-4F50-43DD-B996-66E831DCD1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34a0332-d344-42c4-b0b7-6e6c9da10167"/>
    <ds:schemaRef ds:uri="1b1a1ea7-c03b-4fb5-a91c-22e3ccd42f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960DF5A-81BD-47D6-8C57-393A0467CBE5}">
  <ds:schemaRefs>
    <ds:schemaRef ds:uri="1b1a1ea7-c03b-4fb5-a91c-22e3ccd42f71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234a0332-d344-42c4-b0b7-6e6c9da10167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VETUNI Rekapitulace</vt:lpstr>
      <vt:lpstr>VETUNI 208,210,321,322</vt:lpstr>
      <vt:lpstr>VETUNI 308</vt:lpstr>
      <vt:lpstr>Dodavka</vt:lpstr>
      <vt:lpstr>HSV</vt:lpstr>
      <vt:lpstr>Mont</vt:lpstr>
      <vt:lpstr>'VETUNI 208,210,321,322'!Oblast_tisku</vt:lpstr>
      <vt:lpstr>'VETUNI 308'!Oblast_tisku</vt:lpstr>
      <vt:lpstr>PSV</vt:lpstr>
    </vt:vector>
  </TitlesOfParts>
  <Manager/>
  <Company>ATC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Dvorakova</dc:creator>
  <cp:keywords/>
  <dc:description/>
  <cp:lastModifiedBy>Dvořáková Linda</cp:lastModifiedBy>
  <cp:revision/>
  <cp:lastPrinted>2024-10-16T11:11:13Z</cp:lastPrinted>
  <dcterms:created xsi:type="dcterms:W3CDTF">2018-01-04T14:31:15Z</dcterms:created>
  <dcterms:modified xsi:type="dcterms:W3CDTF">2024-10-16T11:11:15Z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0x0101008FD4E7B4A50BB34E8C7C895783C12706</vt:lpwstr>
  </property>
</Properties>
</file>