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tabRatio="593" activeTab="0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A'!$B$1:$B$161</definedName>
    <definedName name="_xlnm._FilterDatabase" localSheetId="1" hidden="1">'VV skupina B'!$B$1:$B$45</definedName>
  </definedNames>
  <calcPr calcId="152511"/>
</workbook>
</file>

<file path=xl/comments1.xml><?xml version="1.0" encoding="utf-8"?>
<comments xmlns="http://schemas.openxmlformats.org/spreadsheetml/2006/main">
  <authors>
    <author>argocd</author>
  </authors>
  <commentList>
    <comment ref="E99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00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  <comment ref="E11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1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<sst xmlns="http://schemas.openxmlformats.org/spreadsheetml/2006/main" count="664" uniqueCount="329">
  <si>
    <t>SKUPINA A: HERBICIDNÍ PŘÍPRAVKY, NABÍDKOVÉ CENY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</si>
  <si>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</si>
  <si>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</si>
  <si>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</si>
  <si>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</si>
  <si>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</si>
  <si>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</si>
  <si>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</si>
  <si>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</si>
  <si>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</si>
  <si>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</si>
  <si>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</si>
  <si>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</si>
  <si>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</si>
  <si>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</si>
  <si>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</si>
  <si>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</si>
  <si>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</si>
  <si>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</si>
  <si>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</si>
  <si>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 
</t>
  </si>
  <si>
    <t>Objem pro výpočet 
2016Objem pro výpočet 
2016</t>
  </si>
  <si>
    <t xml:space="preserve">Cena </t>
  </si>
  <si>
    <t xml:space="preserve">Předpokládaná hodnota VZ         </t>
  </si>
  <si>
    <t>Cena za položku</t>
  </si>
  <si>
    <t>Kč/l</t>
  </si>
  <si>
    <t>Kč/kg</t>
  </si>
  <si>
    <t>suspenzní koncentrát</t>
  </si>
  <si>
    <t>rozpustný koncentrát</t>
  </si>
  <si>
    <t>SKUPINA B: FUNGICIDNÍ PŘÍPRAVKY</t>
  </si>
  <si>
    <t>Cena bez DPH za jednotku</t>
  </si>
  <si>
    <t>Cena celkem</t>
  </si>
  <si>
    <t>emulgovatelný koncentrát</t>
  </si>
  <si>
    <t>Cena celkem za skupinu B</t>
  </si>
  <si>
    <t>SKUPINA C: INSEKTICIDNÍ PŘÍPRAVKY NABÍDKOVÉ CENY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</si>
  <si>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</si>
  <si>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</si>
  <si>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</si>
  <si>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součet 1</t>
  </si>
  <si>
    <t>SKUPINA C POMOCNÉ PŘÍPRAVKY NABÍDKOVÉ CENY</t>
  </si>
  <si>
    <t>250 g/l trinexapak-ethyl</t>
  </si>
  <si>
    <t>součet 2</t>
  </si>
  <si>
    <t>Cena celkem za skupinu C</t>
  </si>
  <si>
    <t>k hubení dvouděložných plevelů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</si>
  <si>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</si>
  <si>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</si>
  <si>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</si>
  <si>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</si>
  <si>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</si>
  <si>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 ve formě ve vodě dispergovatelných granulí </t>
  </si>
  <si>
    <t>proti svízeli přítule a jednoletým dvouděložným plevelům v pšenici, ječmeni</t>
  </si>
  <si>
    <t>ve formě ve vodě dispergovatelných granulí pro ředění vodou</t>
  </si>
  <si>
    <t>k hubení plevelů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</si>
  <si>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</si>
  <si>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</si>
  <si>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ve formě emulgovatelného koncentrátu 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</si>
  <si>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</si>
  <si>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</si>
  <si>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</si>
  <si>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</si>
  <si>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</si>
  <si>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k postemergentnímu hubení chundelky metlice a dvouděložných plevelů </t>
  </si>
  <si>
    <t xml:space="preserve"> k hubení plevelů v pšenici ozimé</t>
  </si>
  <si>
    <t>metazachlor (ISO) 400 g/l</t>
  </si>
  <si>
    <t xml:space="preserve">500 g/l dimetachlor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</si>
  <si>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</si>
  <si>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</si>
  <si>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</si>
  <si>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</si>
  <si>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</si>
  <si>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k hubení jednoděložných a dvouděložných plevelů v porostech řepky ozimé </t>
  </si>
  <si>
    <t>pethoxamid 600 g/l</t>
  </si>
  <si>
    <t>tekutý emulgovatelný koncentrát</t>
  </si>
  <si>
    <t>s vodou mísitelný kapalný koncentrát</t>
  </si>
  <si>
    <t>proti plevelům</t>
  </si>
  <si>
    <t>tekutý suspenzní koncentrát</t>
  </si>
  <si>
    <t>k hubení plevelů v kukuřici</t>
  </si>
  <si>
    <t>k preemergentnímu a časně postemergentnímu hubení jednoletých trávovitých a jednoletých dvouděložných plevelů v kukuřici</t>
  </si>
  <si>
    <t xml:space="preserve"> ve vodě dispergovatelné granule</t>
  </si>
  <si>
    <t xml:space="preserve"> k hubení plevelů lipnicovitých jednoletých a plevelů dvouděložných jednoletých v kukuřici seté </t>
  </si>
  <si>
    <t>ve vodě dispergovatelný granulát</t>
  </si>
  <si>
    <t xml:space="preserve"> k ochraně pšenice, ječmene, žita a tritikale proti houbovým chorobám</t>
  </si>
  <si>
    <t>padlí travní v pšenici a ječmeni</t>
  </si>
  <si>
    <t>k ochraně pšenice, ječmene, révy a okrasných rostlin proti houbovým chorobám.</t>
  </si>
  <si>
    <t xml:space="preserve"> emulgovatelný koncentrát </t>
  </si>
  <si>
    <t>k ochraně proti chorobám listů a klasů v pšenici ozimé</t>
  </si>
  <si>
    <t>emulze olej ve vodě</t>
  </si>
  <si>
    <t>ochrana proti houbovým chorobám u řepky,foma</t>
  </si>
  <si>
    <t>k ochraně řepky proti hlízence</t>
  </si>
  <si>
    <t xml:space="preserve"> ve formě emulze oleje ve vodě </t>
  </si>
  <si>
    <t>240 g/l tau-fluvalinate</t>
  </si>
  <si>
    <t>blýskáček řepkový</t>
  </si>
  <si>
    <t>gamma-cyhalothrin - 60 g/l</t>
  </si>
  <si>
    <t xml:space="preserve"> ve formě suspenze kapsulí pro ředění vodou </t>
  </si>
  <si>
    <t>proti dřepčíkům,pilátce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</si>
  <si>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</si>
  <si>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</si>
  <si>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</si>
  <si>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</si>
  <si>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</si>
  <si>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</si>
  <si>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 xml:space="preserve"> k ošetření řepky olejky pro zvýšení jistoty přezimování a zvýšení odolnosti proti poléhání. 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</si>
  <si>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</si>
  <si>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</si>
  <si>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</si>
  <si>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</si>
  <si>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</si>
  <si>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</si>
  <si>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</si>
  <si>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</si>
  <si>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</si>
  <si>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</si>
  <si>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</si>
  <si>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</si>
  <si>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</si>
  <si>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</si>
  <si>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</si>
  <si>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</si>
  <si>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</si>
  <si>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>fluroxypyr 333g/l</t>
  </si>
  <si>
    <t>carfentrazone - ethyl 400g/kg</t>
  </si>
  <si>
    <t>mesotrione 480 g/l</t>
  </si>
  <si>
    <t>tribenuron/methyl 500 g</t>
  </si>
  <si>
    <t>quizalofop-P-ethyl - 100 g/l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</si>
  <si>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</si>
  <si>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</si>
  <si>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</si>
  <si>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</si>
  <si>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</si>
  <si>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</si>
  <si>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</si>
  <si>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</si>
  <si>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</si>
  <si>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</si>
  <si>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</si>
  <si>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</si>
  <si>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>rez,padlí a braničnatka</t>
  </si>
  <si>
    <t>dvouděložní plevele v obilovinách</t>
  </si>
  <si>
    <t>pre a časně post do řepky</t>
  </si>
  <si>
    <t>jednoděložné plevele</t>
  </si>
  <si>
    <t xml:space="preserve">suzpenzní koncentrát </t>
  </si>
  <si>
    <t>smačitelný prášek</t>
  </si>
  <si>
    <t>suzpo emulze</t>
  </si>
  <si>
    <t xml:space="preserve">ve vodě rozpustný prášek </t>
  </si>
  <si>
    <t>post od 1. do 5.listu kukuřice; plevele dvouděložné jednoleté</t>
  </si>
  <si>
    <t>post, plevele dvouděložné jednoleté</t>
  </si>
  <si>
    <t>pre i post; chundelka metlice, plevele dvouděložné jednoleté</t>
  </si>
  <si>
    <t>post; chundelka metlice, plevele dvouděložné jednoleté</t>
  </si>
  <si>
    <t>lambda-cyhalotrin 50 g/l</t>
  </si>
  <si>
    <t>blýskáček řepkový , mšice, dřepčíci, přenašeči viróz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</si>
  <si>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</si>
  <si>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</si>
  <si>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</si>
  <si>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</si>
  <si>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</si>
  <si>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</si>
  <si>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suspenzní koncetrát</t>
  </si>
  <si>
    <t>post; ježatka kuří noha, merlík bílý, plevele dvouděložné jednoleté</t>
  </si>
  <si>
    <t>chlorantraniliprole 200 g/l</t>
  </si>
  <si>
    <t>zavíječ kukuřičný</t>
  </si>
  <si>
    <t>chundelka metlice, svízel přítula</t>
  </si>
  <si>
    <t>supsenzní koncetrát</t>
  </si>
  <si>
    <t>hlízenka obecná</t>
  </si>
  <si>
    <t>emulgovatelný koncetrát</t>
  </si>
  <si>
    <t>padlí travní, braničnatka pšeničná, braničnatka plevová</t>
  </si>
  <si>
    <t>stéblolam, padlí travní, braničnatka pšeničná, plevová</t>
  </si>
  <si>
    <t>braničnatka pšeničná, plevová, hnědá skvrnitost ječmene</t>
  </si>
  <si>
    <t>hlízenka obecná, fómová hniloba</t>
  </si>
  <si>
    <t xml:space="preserve">rozpustný koncentrát </t>
  </si>
  <si>
    <t>zlepšení vlastnosti aplikační kapaliny a účinnosti</t>
  </si>
  <si>
    <t>olej parafinový 732 g/l</t>
  </si>
  <si>
    <t>chundelka metlice, plevele dvouděložné jednoleté</t>
  </si>
  <si>
    <t>svízel přítula, mák vlčí, chundelka metlice, plevele dvouděložné jednoleté</t>
  </si>
  <si>
    <t>padlí travní</t>
  </si>
  <si>
    <t>suspo emulse</t>
  </si>
  <si>
    <t>krytonosec čtyřzubý; blýskáček řepkový; krytonosec šešulový, bejlomorka kapustová</t>
  </si>
  <si>
    <t>90 g</t>
  </si>
  <si>
    <t>metazachlor 500 g/l</t>
  </si>
  <si>
    <t xml:space="preserve">dvouděložné plevele </t>
  </si>
  <si>
    <t>fómová hniloba</t>
  </si>
  <si>
    <t>fuzariózy klasů</t>
  </si>
  <si>
    <t>metkonazol 60g/l</t>
  </si>
  <si>
    <t>padlí travní, rzi, braničnatka plevová</t>
  </si>
  <si>
    <t>100 g/l mefentriflukonazol</t>
  </si>
  <si>
    <t>braničnatka pšeničná, rez pšeničná, rez plevová, padlí travní, hnědá skvrnitost ječmene, rynchosporiová skvrnitost ječmene</t>
  </si>
  <si>
    <t>braničnatka pšeničná, rez pšeničná, rez plevová, hnědá skvrnitost ječmene, rynchosporiová skvrnitost ječmene</t>
  </si>
  <si>
    <t>deltamethrin  100 g/l</t>
  </si>
  <si>
    <t>krytonosec řepkový, dřepčíci, mšice jako přenašeči viróz, blýskáček řepkový</t>
  </si>
  <si>
    <t>fluroxypyr - 250 g/l</t>
  </si>
  <si>
    <t>nicosulfuron 40 g/l</t>
  </si>
  <si>
    <t>ježatka kuří noha, plevele dvouděložné jednoleté</t>
  </si>
  <si>
    <t>padlí travní, fuzariózy, stéblolam, helmintosporióza pšenice, braničnatka plevová, stéblolam</t>
  </si>
  <si>
    <t>etofenprox 287.5 g/l</t>
  </si>
  <si>
    <t>blýskáček řepkový, krytonosec čtyřzubý, krytonosec řepkový, krytonosec šešulový</t>
  </si>
  <si>
    <t xml:space="preserve">ježatka kuří noha, plevele dvouděložné jednoleté, pýr plazivý, rdesno blešník, violka rolní </t>
  </si>
  <si>
    <t>chundelka metlice, psárka polní, jílek, plevele jednoděložné jednoleté, plevele dvouděložné jednoleté</t>
  </si>
  <si>
    <t>Cena celkem za skupinu A</t>
  </si>
  <si>
    <t>chundelka metlice, lipnice roční, plevele dvouděložné jednoleté</t>
  </si>
  <si>
    <t xml:space="preserve">hlízenka obecná </t>
  </si>
  <si>
    <t>padlí travní, braničnatka plevová, braničnatka pšeničná, rez plevová, rez ječná, hnědá skvrnitost ječmene</t>
  </si>
  <si>
    <t>padlí travní, rez ječná, hnědá skvrnitost ječmene, rynchosporiová skvrnitost ječmene, stéblolam</t>
  </si>
  <si>
    <t xml:space="preserve">tebuconazole 250 g/l
</t>
  </si>
  <si>
    <t xml:space="preserve">167 g/l bromukonazol 107 g/l tebukonazol 
</t>
  </si>
  <si>
    <t>cypermethrin 500 g/l</t>
  </si>
  <si>
    <t>psárka polní, chundelka metlice, lipnice roční, plevele dvouděložné jednoleté</t>
  </si>
  <si>
    <t>plevele dvouděložné jednoleté</t>
  </si>
  <si>
    <t>braničnatka pšeničná, rez pšeničná, rez plevová, hnědá skvrnitost ječmene</t>
  </si>
  <si>
    <t>propachizafop 100 g/l</t>
  </si>
  <si>
    <t>olejová disperze</t>
  </si>
  <si>
    <t>určený k postemergentnímu hubení jednoděložných plevelů v ječmeni jarním a pšenici ozimé</t>
  </si>
  <si>
    <t>pro použití u ozimé řepky olejky pro regulaci různých jednoletých trav a širokolistých plevelů</t>
  </si>
  <si>
    <t xml:space="preserve">k hubení jednoděložných i dvouděložných plevelů v řepce olejce </t>
  </si>
  <si>
    <t xml:space="preserve">preemergentní hubení chundelky metlice a jednoletých dvouděložných plevelů včetně svízele přítuly v řepce olejce ozimé 
 </t>
  </si>
  <si>
    <t xml:space="preserve"> hubení  jednoděložných a dvouděložných plevelů v porostech řepky olejky </t>
  </si>
  <si>
    <t>k postemergentnímu hubení odolných dvouděložných plevelů, zejména heřmánkovitých plevelů, svízele přítuly, máku vlčího, violky rolní a pcháče osetu v řepce ozimé</t>
  </si>
  <si>
    <t>k hubení jednoletých plevelů v kukuřici a čiroku</t>
  </si>
  <si>
    <t>k hubení jednoděložných a dvouděložných plevelů, včetně vytrvalých v kukuřici</t>
  </si>
  <si>
    <t>chundelka metlice, dvouděložné plevele</t>
  </si>
  <si>
    <t>proti výdrolu obilovin v řepce</t>
  </si>
  <si>
    <t>Poznámka 1: Zadavatel připouští obsah účinné látky v rozptylu ± 3 % z hodnoty uvedené ve sloupci B. Poznámka 2: U žádné položky nesmí být cena za jednotku 0 Kč.</t>
  </si>
  <si>
    <t xml:space="preserve">Předpokládaný objem dodávek po dobu platnosti rámcové smlouvy
</t>
  </si>
  <si>
    <t xml:space="preserve"> fomova hniloba a pro zvýšení odolnosti proti poléhání</t>
  </si>
  <si>
    <t>prochinazid 200 g/l</t>
  </si>
  <si>
    <t xml:space="preserve">acetamiprid 200 g/l </t>
  </si>
  <si>
    <t xml:space="preserve">acetamiprid (acetamiprid) 200 g/kg (skupiny: neonicotinoids) </t>
  </si>
  <si>
    <t>pro zlepšení smáčivosti postřikových kapalin</t>
  </si>
  <si>
    <t>organosilikonové smáčedlo</t>
  </si>
  <si>
    <t>klethodim (Clethodim) 120 g/l</t>
  </si>
  <si>
    <t>hlizenka obecná</t>
  </si>
  <si>
    <t xml:space="preserve"> dispergovatelný granulátu </t>
  </si>
  <si>
    <t>486 g/kg triflusulfuron</t>
  </si>
  <si>
    <t>Ve vodě dispergovatelné granule</t>
  </si>
  <si>
    <t>500 g/l ethofumesate</t>
  </si>
  <si>
    <t>plevele jednoděložné jednoleté, plevele dvouděložné jednoleté</t>
  </si>
  <si>
    <t>700 g/l metamitron</t>
  </si>
  <si>
    <t>fomová hniloba, verticiliové vadnutí, spála kukuřičná, cerkosporióza řepy</t>
  </si>
  <si>
    <t>200 g/kg metsulfuron-methyl</t>
  </si>
  <si>
    <t>ve vodě rozpustné granule</t>
  </si>
  <si>
    <t>60 g</t>
  </si>
  <si>
    <t xml:space="preserve">flumioxazin (flumioxazine) 500 g/kg (skupiny: n-phenylphthalimide) </t>
  </si>
  <si>
    <t xml:space="preserve">thifensulfuron-methyl (thifensulfuron-methyl) 500 g/kg (skupiny: sulfonylurea) </t>
  </si>
  <si>
    <t xml:space="preserve">klopyralid 600 g/l </t>
  </si>
  <si>
    <t>haluxifen-methyl 10 g/l; picloram 48 g/l</t>
  </si>
  <si>
    <t>flufenacet 240 g/l; pikolinafen 100 g/l</t>
  </si>
  <si>
    <t>pendimethalin 455 g/l</t>
  </si>
  <si>
    <t>beflubutamid 500 g/l</t>
  </si>
  <si>
    <t>sulfosulfuron 750 g/kg</t>
  </si>
  <si>
    <t>diflufenikan 40 g/l; chlorotoluron 250 g/l; Pendimethalin 300 g/l</t>
  </si>
  <si>
    <t>pinoxaden 33,3 g/l; pyroxsulam 8,33 g/l</t>
  </si>
  <si>
    <t>nikosulfuron 429 g/kg; rimsulfuron 107 g/kg</t>
  </si>
  <si>
    <t>diflufenikan 233 g/l; flufenacet 200 g/l; metribuzin 83 g/l</t>
  </si>
  <si>
    <t>mesosulfuron - methyl 45 g/kg; thienkarbazon - methyl 15 g/kg</t>
  </si>
  <si>
    <t>tembotrione 44 g/l; isoxadifen 22 g/l (safener)</t>
  </si>
  <si>
    <t>clopyralid 120 g/l; halauxifen-methyl 5 g/l</t>
  </si>
  <si>
    <t xml:space="preserve">florasulam (florasulam) 5 g/l (skupiny: triazolopyrimidine); halauxifen-methyl (XDE-729 methyl) (halauxifen-methyl) 6,25 g/l (skupiny: acetamide) </t>
  </si>
  <si>
    <t>aklonifen 500 g/l; diflufenikan 100 g/l</t>
  </si>
  <si>
    <t>333 g/l dimethenamid; 167 g/l quinmerac</t>
  </si>
  <si>
    <t>190 g/l ethofumesate; 200 g/l phenmedipham</t>
  </si>
  <si>
    <t>150 g/l ethofumesate; 350 g/l metamitron</t>
  </si>
  <si>
    <t>metazachlor 500 g/l; aminopyralid 5,3 g /l; pikloram 13,3g/l</t>
  </si>
  <si>
    <t>rimsulfuron - 25 %</t>
  </si>
  <si>
    <t>dimethenamid-P (ISO) 280 g/l; terbuthylazin (ISO) 250 g/l</t>
  </si>
  <si>
    <t xml:space="preserve">isoxaflutol 225 g/l; thienkarbazon-methyl 90 g/l </t>
  </si>
  <si>
    <t xml:space="preserve">mesotrion (mesotrione) 60 g/l (skupiny: triketone); s-metolachlor (s-metolachlor) 500 g/l </t>
  </si>
  <si>
    <t xml:space="preserve">flufenacet (flufenacet) 200 g/l (skupiny: oxyacetamide); terbuthylazin (terbuthylazine) 333 g/l (skupiny: triazine) </t>
  </si>
  <si>
    <t xml:space="preserve">chlortoluron (chlorotoluron) 500 g/l; diflufenikan (diflufenican) 100 g/l (skupiny: pyridinecarboxamide) </t>
  </si>
  <si>
    <t>fluroxypyr 280 g/l; halauxifen-methyl  12,5 g/l; aminopyralid  10 g/l; florasulam  5 g/l  2,4-D  180 g/l</t>
  </si>
  <si>
    <t>iodosulfuron-methyl Na [jodosulfuron-methyl-Na] - 1 g;
thiencarbazone-methyl - 10 g;
foramsulfuron - 30 g;</t>
  </si>
  <si>
    <t>terbuthylazine - 187,5 g;
pethoxamid - 300 g</t>
  </si>
  <si>
    <t>aminopyralid - 40 g;
clopyralid [klopyralid] - 240 g;
picloram [pikloram] - 80 g</t>
  </si>
  <si>
    <t xml:space="preserve">dimethenamid-P 200 g/l; metazachlor 200 g/l  </t>
  </si>
  <si>
    <t xml:space="preserve">500 g/l dimetachlor (47 %); 40 g/l klomazon (4 %) </t>
  </si>
  <si>
    <t xml:space="preserve">diflufenican 100 g/l; florasulam 3,75 g/l; penoxsulam 15 g/l </t>
  </si>
  <si>
    <t>jodosulfuron-methyl 33 g/kg;  thienkarbazon-methyl 25 g/kg; mefenpyr-diethyl 150 g/kg</t>
  </si>
  <si>
    <t>aminopyralid - 50 g;
florasulam - 25 g;
pyroxsulam - 50 g</t>
  </si>
  <si>
    <t xml:space="preserve">tritosulfuron (ISO) 714 g/kg; florasulam (ISO) 54 g/kg </t>
  </si>
  <si>
    <t xml:space="preserve">mesotrion (mesotrione) 37,5 g/l (skupiny: triketone); s-metolachlor (s-metolachlor) 375 g/l; terbuthylazin (terbuthylazine) 125 g/l (skupiny: triazine) </t>
  </si>
  <si>
    <t>2,4-D - 180 g;
aminopyralid - 10 g;
florasulam - 5 g</t>
  </si>
  <si>
    <t xml:space="preserve">amidosulfuron 100 g/l; iodosulfuron-methyl Na 25 g/l; mefenpyr-diethyl 250 g/l            </t>
  </si>
  <si>
    <t xml:space="preserve">amidosulfuron 25 g/l; iodosulfuron-methyl Na 6.25 g/l 2.4D 287 g/l; mefenpyr-diethyl 62.5 g/l            </t>
  </si>
  <si>
    <t>metsulfuron-methyl 111g; tribenuron-methyl 222g</t>
  </si>
  <si>
    <t>dimethenamid-p 100 g/l; metazachlor 300 g/l; quinmerac 100g/l</t>
  </si>
  <si>
    <t>2,4-D - 300 g
florasulam - 6.25 g</t>
  </si>
  <si>
    <t xml:space="preserve">50 g/l pinoxaden </t>
  </si>
  <si>
    <t xml:space="preserve">diflufenican  280 g/l; flufenacet  280 g/l </t>
  </si>
  <si>
    <t xml:space="preserve">312,5 g/l  S-metolachlor (30 %); 187,5 g/l  terbuthylazin (17,4 %) </t>
  </si>
  <si>
    <t xml:space="preserve">
clopyralid [klopyralid] - 267 g;
picloram [pikloram] - 67 g</t>
  </si>
  <si>
    <t>iodosulfuron-methyl Na [jodosulfuron-methyl-Na] - 1 %;
foramsulfuron - 30 %;
isoxadifen-ethyl - 30 %</t>
  </si>
  <si>
    <t>florasulam 100 g/kg; halauxifen-methyl 104,2 g/kg; pyroxsulam 240 g/kg</t>
  </si>
  <si>
    <t>široké spektrum chorob</t>
  </si>
  <si>
    <t>rez pšeničná, padlí travní</t>
  </si>
  <si>
    <t>prothioconazole 125 g/l;
tebuconazole 125 g/l</t>
  </si>
  <si>
    <t>prothioconazole 100 g/l;
spiroxamine 250 g/l;
tebuconazole 100 g/l</t>
  </si>
  <si>
    <t>prothioconazole 160 g/l; spiroxamine 300 g/l</t>
  </si>
  <si>
    <t>100 g/l mefentriflukonazol; 100 g/l pyraclostrobin</t>
  </si>
  <si>
    <t>difenoconazole - 100 g/l; tebuconazole - 250 g/l</t>
  </si>
  <si>
    <t>fluopyram - 125 g/l; prothioconazole - 125 g/l</t>
  </si>
  <si>
    <t>boscalid - 200 g/l; dimoxystrobin - 200 g/l</t>
  </si>
  <si>
    <t xml:space="preserve">boscalid - 133 g/l; metconazol - 60 g/l                         </t>
  </si>
  <si>
    <t>difenoconazole - 250 g/l; paclobutrazol - 125 g/l</t>
  </si>
  <si>
    <t>prothioconazole - 80 g/l; tebuconazole - 160 g/l</t>
  </si>
  <si>
    <t>bixafen 50 g/l; tebukonazol 166 g/l</t>
  </si>
  <si>
    <t xml:space="preserve">coniothyrium minitans - 100 g
</t>
  </si>
  <si>
    <t xml:space="preserve">solatenol (75 g/l) a prothioconazole (150 g/l) </t>
  </si>
  <si>
    <t xml:space="preserve">azoxystrobin 120 g/l; tebukonazol 200 g/l </t>
  </si>
  <si>
    <t xml:space="preserve"> fluxapyroxad 75 g/l; pyraclostrobin 150 g/l</t>
  </si>
  <si>
    <t>azoxystrobin 120 g/l; tebukonazol 200 g/l</t>
  </si>
  <si>
    <t>prothioconazole 175 g/l; trifloxystrobin 150 g/l</t>
  </si>
  <si>
    <t>bixafen 50 g/l; prothioconazole 100 g/l; spiroxamin 250 g/l</t>
  </si>
  <si>
    <t>prothioconazole 53 g/l; spiroxamin 224 g/l; tebukonazol 148 g/l</t>
  </si>
  <si>
    <t>azoxystrobin 125 g/l; difenokonazol 125 g/l</t>
  </si>
  <si>
    <t>bixafen 40 g/l; fluoxastrobin 50 g/l; prothioconazole 100 g/l</t>
  </si>
  <si>
    <t>isofetamid 400 g/l</t>
  </si>
  <si>
    <t>metrafenon 300 g/l</t>
  </si>
  <si>
    <t>prothiokonazol 250 g/l</t>
  </si>
  <si>
    <t>fenpropidin 750 g/l</t>
  </si>
  <si>
    <t>cyprodinil 750 g/kg</t>
  </si>
  <si>
    <t>braničnatka pšeničná, plevová, hnědá skvrnitost ječmene, fuzariózy</t>
  </si>
  <si>
    <t>fludioxonyl 500 g/kg</t>
  </si>
  <si>
    <t>bixafen 75 g/l; prothiokonazol 150 g/l</t>
  </si>
  <si>
    <t>fluxapyroxad 66.7 g/l; mefentriflukonazol 66,7 g/l</t>
  </si>
  <si>
    <t>mefentriflukonazol 75 g/l</t>
  </si>
  <si>
    <t>prothiokonazol 93,3 g/l; spiroxamin 107 g/l; trifloxystrobin 80 g/l</t>
  </si>
  <si>
    <t>polyalkyleneoxid heptamethyl trisiloxane 80 %;
allyloxypolyethyleneglycol 20 %</t>
  </si>
  <si>
    <t>mepiquat 228.86 g/l; prohexadione 42.39 g/l</t>
  </si>
  <si>
    <t>natrium-5-nitroguajakolát 1 g/l; natrium-2-nitrofenolát  2 g/l;   natrium-4-nitrofenolát  3 g/l</t>
  </si>
  <si>
    <t>amonium sulfate 226 g/l polyacrilamide 11,3 g/l</t>
  </si>
  <si>
    <t>blokový kopolymer PO/EO 832 g/l; polyether-polymethylsiloxan-kopolymer 202 g/l</t>
  </si>
  <si>
    <t>methylester řepkového oleje 771,5 g/l; polyether-polymethylsiloxan-kopolymer 104,6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</si>
</sst>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30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82">
    <xf numFmtId="0" fontId="0" fillId="0" borderId="0" xfId="0"/>
    <xf numFmtId="0" fontId="2" fillId="0" borderId="0" xfId="20" applyProtection="1">
      <alignment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164" fontId="4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12" fillId="3" borderId="1" xfId="20" applyFont="1" applyFill="1" applyBorder="1" applyAlignment="1" applyProtection="1">
      <alignment horizontal="center" vertical="center" wrapText="1"/>
      <protection/>
    </xf>
    <xf numFmtId="0" fontId="13" fillId="6" borderId="1" xfId="20" applyFont="1" applyFill="1" applyBorder="1" applyAlignment="1" applyProtection="1">
      <alignment horizontal="center" vertical="center"/>
      <protection/>
    </xf>
    <xf numFmtId="165" fontId="14" fillId="7" borderId="1" xfId="20" applyNumberFormat="1" applyFont="1" applyFill="1" applyBorder="1" applyAlignment="1" applyProtection="1">
      <alignment horizontal="center" vertical="center"/>
      <protection/>
    </xf>
    <xf numFmtId="165" fontId="12" fillId="3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165" fontId="4" fillId="8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3" fillId="6" borderId="2" xfId="20" applyFont="1" applyFill="1" applyBorder="1" applyAlignment="1" applyProtection="1">
      <alignment horizontal="center" vertical="center"/>
      <protection/>
    </xf>
    <xf numFmtId="165" fontId="14" fillId="7" borderId="2" xfId="20" applyNumberFormat="1" applyFont="1" applyFill="1" applyBorder="1" applyAlignment="1" applyProtection="1">
      <alignment horizontal="center" vertical="center"/>
      <protection/>
    </xf>
    <xf numFmtId="165" fontId="1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left" vertical="center"/>
      <protection/>
    </xf>
    <xf numFmtId="0" fontId="2" fillId="0" borderId="0" xfId="20" applyBorder="1" applyProtection="1">
      <alignment/>
      <protection/>
    </xf>
    <xf numFmtId="0" fontId="2" fillId="9" borderId="0" xfId="20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/>
      <protection/>
    </xf>
    <xf numFmtId="0" fontId="5" fillId="10" borderId="0" xfId="20" applyFont="1" applyFill="1" applyBorder="1" applyAlignment="1" applyProtection="1">
      <alignment horizontal="center" vertical="center" wrapText="1"/>
      <protection/>
    </xf>
    <xf numFmtId="0" fontId="5" fillId="10" borderId="0" xfId="20" applyNumberFormat="1" applyFont="1" applyFill="1" applyBorder="1" applyAlignment="1" applyProtection="1">
      <alignment horizontal="center" vertical="center" wrapText="1"/>
      <protection/>
    </xf>
    <xf numFmtId="0" fontId="5" fillId="11" borderId="0" xfId="20" applyFont="1" applyFill="1" applyBorder="1" applyAlignment="1" applyProtection="1">
      <alignment horizontal="center" vertical="center" wrapText="1"/>
      <protection/>
    </xf>
    <xf numFmtId="0" fontId="5" fillId="12" borderId="0" xfId="20" applyFont="1" applyFill="1" applyBorder="1" applyAlignment="1" applyProtection="1">
      <alignment horizontal="center" vertical="center" wrapText="1"/>
      <protection/>
    </xf>
    <xf numFmtId="164" fontId="4" fillId="13" borderId="0" xfId="20" applyNumberFormat="1" applyFont="1" applyFill="1" applyBorder="1" applyAlignment="1" applyProtection="1">
      <alignment horizontal="center" vertical="center" wrapText="1"/>
      <protection/>
    </xf>
    <xf numFmtId="164" fontId="4" fillId="11" borderId="0" xfId="20" applyNumberFormat="1" applyFont="1" applyFill="1" applyBorder="1" applyAlignment="1" applyProtection="1">
      <alignment horizontal="center" vertical="center" wrapText="1"/>
      <protection/>
    </xf>
    <xf numFmtId="165" fontId="4" fillId="10" borderId="0" xfId="20" applyNumberFormat="1" applyFont="1" applyFill="1" applyBorder="1" applyAlignment="1" applyProtection="1">
      <alignment horizontal="center" vertical="center" wrapText="1"/>
      <protection/>
    </xf>
    <xf numFmtId="0" fontId="2" fillId="10" borderId="0" xfId="20" applyFont="1" applyFill="1" applyBorder="1" applyAlignment="1" applyProtection="1">
      <alignment horizontal="center" vertical="center" wrapText="1"/>
      <protection/>
    </xf>
    <xf numFmtId="0" fontId="7" fillId="9" borderId="0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9" fillId="9" borderId="0" xfId="20" applyFont="1" applyFill="1" applyBorder="1" applyAlignment="1" applyProtection="1">
      <alignment horizontal="center" vertical="center" wrapText="1"/>
      <protection/>
    </xf>
    <xf numFmtId="0" fontId="15" fillId="14" borderId="0" xfId="20" applyFont="1" applyFill="1" applyBorder="1" applyAlignment="1" applyProtection="1">
      <alignment horizontal="center" vertical="center" wrapText="1"/>
      <protection/>
    </xf>
    <xf numFmtId="4" fontId="7" fillId="15" borderId="0" xfId="20" applyNumberFormat="1" applyFont="1" applyFill="1" applyBorder="1" applyAlignment="1" applyProtection="1">
      <alignment horizontal="right" vertical="center"/>
      <protection locked="0"/>
    </xf>
    <xf numFmtId="0" fontId="7" fillId="9" borderId="0" xfId="20" applyFont="1" applyFill="1" applyBorder="1" applyAlignment="1" applyProtection="1">
      <alignment horizontal="left" vertical="center"/>
      <protection/>
    </xf>
    <xf numFmtId="165" fontId="4" fillId="14" borderId="0" xfId="20" applyNumberFormat="1" applyFont="1" applyFill="1" applyBorder="1" applyAlignment="1" applyProtection="1">
      <alignment horizontal="center" vertical="center" wrapText="1"/>
      <protection/>
    </xf>
    <xf numFmtId="0" fontId="7" fillId="10" borderId="0" xfId="20" applyFont="1" applyFill="1" applyBorder="1" applyAlignment="1" applyProtection="1">
      <alignment horizontal="center" vertical="center"/>
      <protection/>
    </xf>
    <xf numFmtId="0" fontId="12" fillId="11" borderId="0" xfId="20" applyFont="1" applyFill="1" applyBorder="1" applyAlignment="1" applyProtection="1">
      <alignment horizontal="center" vertical="center" wrapText="1"/>
      <protection/>
    </xf>
    <xf numFmtId="0" fontId="13" fillId="16" borderId="0" xfId="20" applyFont="1" applyFill="1" applyBorder="1" applyAlignment="1" applyProtection="1">
      <alignment horizontal="center" vertical="center"/>
      <protection/>
    </xf>
    <xf numFmtId="165" fontId="14" fillId="16" borderId="0" xfId="20" applyNumberFormat="1" applyFont="1" applyFill="1" applyBorder="1" applyAlignment="1" applyProtection="1">
      <alignment horizontal="center" vertical="center"/>
      <protection/>
    </xf>
    <xf numFmtId="165" fontId="12" fillId="11" borderId="0" xfId="20" applyNumberFormat="1" applyFont="1" applyFill="1" applyBorder="1" applyAlignment="1" applyProtection="1">
      <alignment horizontal="center" vertical="center"/>
      <protection/>
    </xf>
    <xf numFmtId="165" fontId="2" fillId="9" borderId="0" xfId="20" applyNumberFormat="1" applyFill="1" applyBorder="1" applyAlignment="1" applyProtection="1">
      <alignment horizontal="center" vertical="center" wrapText="1"/>
      <protection/>
    </xf>
    <xf numFmtId="0" fontId="2" fillId="9" borderId="0" xfId="20" applyFont="1" applyFill="1" applyBorder="1" applyAlignment="1">
      <alignment horizontal="center" vertical="center"/>
      <protection/>
    </xf>
    <xf numFmtId="0" fontId="7" fillId="9" borderId="0" xfId="20" applyFont="1" applyFill="1" applyBorder="1" applyAlignment="1">
      <alignment horizontal="center" vertical="center"/>
      <protection/>
    </xf>
    <xf numFmtId="9" fontId="2" fillId="9" borderId="0" xfId="20" applyNumberFormat="1" applyFont="1" applyFill="1" applyBorder="1" applyAlignment="1">
      <alignment horizontal="center" vertical="center"/>
      <protection/>
    </xf>
    <xf numFmtId="0" fontId="2" fillId="9" borderId="0" xfId="20" applyFill="1" applyBorder="1" applyAlignment="1" applyProtection="1">
      <alignment horizontal="center" vertical="center"/>
      <protection/>
    </xf>
    <xf numFmtId="0" fontId="16" fillId="9" borderId="0" xfId="20" applyFont="1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Protection="1">
      <alignment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165" fontId="2" fillId="0" borderId="3" xfId="20" applyNumberFormat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12" fillId="17" borderId="1" xfId="20" applyNumberFormat="1" applyFont="1" applyFill="1" applyBorder="1" applyAlignment="1" applyProtection="1">
      <alignment horizontal="center" vertical="center"/>
      <protection locked="0"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17" fillId="0" borderId="8" xfId="20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8" xfId="20" applyFont="1" applyBorder="1" applyProtection="1">
      <alignment/>
      <protection/>
    </xf>
    <xf numFmtId="8" fontId="17" fillId="18" borderId="8" xfId="20" applyNumberFormat="1" applyFont="1" applyFill="1" applyBorder="1" applyProtection="1">
      <alignment/>
      <protection/>
    </xf>
    <xf numFmtId="0" fontId="20" fillId="0" borderId="8" xfId="20" applyFont="1" applyFill="1" applyBorder="1" applyAlignment="1" applyProtection="1">
      <alignment horizontal="center" vertical="center" wrapText="1"/>
      <protection/>
    </xf>
    <xf numFmtId="0" fontId="23" fillId="17" borderId="8" xfId="20" applyNumberFormat="1" applyFont="1" applyFill="1" applyBorder="1" applyAlignment="1" applyProtection="1">
      <alignment horizontal="center" vertical="center"/>
      <protection locked="0"/>
    </xf>
    <xf numFmtId="0" fontId="23" fillId="2" borderId="8" xfId="20" applyNumberFormat="1" applyFont="1" applyFill="1" applyBorder="1" applyAlignment="1" applyProtection="1">
      <alignment horizontal="center" vertical="center" wrapText="1"/>
      <protection/>
    </xf>
    <xf numFmtId="0" fontId="23" fillId="3" borderId="8" xfId="20" applyFont="1" applyFill="1" applyBorder="1" applyAlignment="1" applyProtection="1">
      <alignment horizontal="center" vertical="center" wrapText="1"/>
      <protection/>
    </xf>
    <xf numFmtId="0" fontId="23" fillId="6" borderId="8" xfId="20" applyFont="1" applyFill="1" applyBorder="1" applyAlignment="1" applyProtection="1">
      <alignment horizontal="center" vertical="center"/>
      <protection/>
    </xf>
    <xf numFmtId="165" fontId="23" fillId="7" borderId="8" xfId="20" applyNumberFormat="1" applyFont="1" applyFill="1" applyBorder="1" applyAlignment="1" applyProtection="1">
      <alignment horizontal="center" vertical="center"/>
      <protection/>
    </xf>
    <xf numFmtId="165" fontId="23" fillId="3" borderId="8" xfId="20" applyNumberFormat="1" applyFont="1" applyFill="1" applyBorder="1" applyAlignment="1" applyProtection="1">
      <alignment horizontal="center" vertical="center"/>
      <protection/>
    </xf>
    <xf numFmtId="4" fontId="20" fillId="17" borderId="8" xfId="20" applyNumberFormat="1" applyFont="1" applyFill="1" applyBorder="1" applyAlignment="1" applyProtection="1">
      <alignment horizontal="center" vertical="center"/>
      <protection locked="0"/>
    </xf>
    <xf numFmtId="0" fontId="7" fillId="2" borderId="9" xfId="20" applyFont="1" applyFill="1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164" fontId="4" fillId="5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5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23" fillId="4" borderId="8" xfId="20" applyFont="1" applyFill="1" applyBorder="1" applyAlignment="1" applyProtection="1">
      <alignment horizontal="center" vertical="center" wrapText="1"/>
      <protection/>
    </xf>
    <xf numFmtId="164" fontId="23" fillId="5" borderId="8" xfId="20" applyNumberFormat="1" applyFont="1" applyFill="1" applyBorder="1" applyAlignment="1" applyProtection="1">
      <alignment horizontal="center" vertical="center" wrapText="1"/>
      <protection/>
    </xf>
    <xf numFmtId="164" fontId="23" fillId="3" borderId="8" xfId="20" applyNumberFormat="1" applyFont="1" applyFill="1" applyBorder="1" applyAlignment="1" applyProtection="1">
      <alignment horizontal="center" vertical="center" wrapText="1"/>
      <protection/>
    </xf>
    <xf numFmtId="0" fontId="21" fillId="2" borderId="8" xfId="20" applyNumberFormat="1" applyFont="1" applyFill="1" applyBorder="1" applyAlignment="1" applyProtection="1">
      <alignment horizontal="center" vertical="center" wrapText="1"/>
      <protection/>
    </xf>
    <xf numFmtId="0" fontId="21" fillId="3" borderId="8" xfId="20" applyFont="1" applyFill="1" applyBorder="1" applyAlignment="1" applyProtection="1">
      <alignment horizontal="center" vertical="center" wrapText="1"/>
      <protection/>
    </xf>
    <xf numFmtId="0" fontId="21" fillId="4" borderId="8" xfId="20" applyFont="1" applyFill="1" applyBorder="1" applyAlignment="1" applyProtection="1">
      <alignment horizontal="center" vertical="center" wrapText="1"/>
      <protection/>
    </xf>
    <xf numFmtId="164" fontId="21" fillId="5" borderId="8" xfId="20" applyNumberFormat="1" applyFont="1" applyFill="1" applyBorder="1" applyAlignment="1" applyProtection="1">
      <alignment horizontal="center" vertical="center" wrapText="1"/>
      <protection/>
    </xf>
    <xf numFmtId="164" fontId="21" fillId="3" borderId="8" xfId="20" applyNumberFormat="1" applyFont="1" applyFill="1" applyBorder="1" applyAlignment="1" applyProtection="1">
      <alignment horizontal="center" vertical="center" wrapText="1"/>
      <protection/>
    </xf>
    <xf numFmtId="0" fontId="24" fillId="0" borderId="8" xfId="20" applyFont="1" applyBorder="1" applyAlignment="1">
      <alignment horizontal="center" vertical="center" wrapText="1"/>
      <protection/>
    </xf>
    <xf numFmtId="0" fontId="25" fillId="0" borderId="8" xfId="20" applyFont="1" applyFill="1" applyBorder="1" applyAlignment="1" applyProtection="1">
      <alignment horizontal="center" vertical="center" wrapText="1"/>
      <protection/>
    </xf>
    <xf numFmtId="0" fontId="26" fillId="6" borderId="8" xfId="20" applyFont="1" applyFill="1" applyBorder="1" applyAlignment="1" applyProtection="1">
      <alignment horizontal="center" vertical="center"/>
      <protection/>
    </xf>
    <xf numFmtId="0" fontId="25" fillId="0" borderId="8" xfId="20" applyFont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3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3" fillId="17" borderId="11" xfId="20" applyNumberFormat="1" applyFont="1" applyFill="1" applyBorder="1" applyAlignment="1" applyProtection="1">
      <alignment horizontal="center" vertical="center"/>
      <protection locked="0"/>
    </xf>
    <xf numFmtId="0" fontId="23" fillId="2" borderId="11" xfId="20" applyNumberFormat="1" applyFont="1" applyFill="1" applyBorder="1" applyAlignment="1" applyProtection="1">
      <alignment horizontal="center" vertical="center" wrapText="1"/>
      <protection/>
    </xf>
    <xf numFmtId="0" fontId="21" fillId="2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3" fillId="6" borderId="8" xfId="20" applyFont="1" applyFill="1" applyBorder="1" applyAlignment="1" applyProtection="1">
      <alignment horizontal="center" vertical="center"/>
      <protection/>
    </xf>
    <xf numFmtId="165" fontId="14" fillId="7" borderId="8" xfId="20" applyNumberFormat="1" applyFont="1" applyFill="1" applyBorder="1" applyAlignment="1" applyProtection="1">
      <alignment horizontal="center" vertical="center"/>
      <protection/>
    </xf>
    <xf numFmtId="165" fontId="12" fillId="3" borderId="8" xfId="20" applyNumberFormat="1" applyFont="1" applyFill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left" vertical="center"/>
      <protection/>
    </xf>
    <xf numFmtId="165" fontId="4" fillId="8" borderId="8" xfId="20" applyNumberFormat="1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Alignment="1" applyProtection="1">
      <alignment/>
      <protection/>
    </xf>
    <xf numFmtId="4" fontId="7" fillId="17" borderId="1" xfId="20" applyNumberFormat="1" applyFont="1" applyFill="1" applyBorder="1" applyAlignment="1" applyProtection="1">
      <alignment horizontal="center" vertical="center"/>
      <protection locked="0"/>
    </xf>
    <xf numFmtId="4" fontId="7" fillId="17" borderId="2" xfId="20" applyNumberFormat="1" applyFont="1" applyFill="1" applyBorder="1" applyAlignment="1" applyProtection="1">
      <alignment horizontal="center" vertical="center"/>
      <protection locked="0"/>
    </xf>
    <xf numFmtId="4" fontId="7" fillId="17" borderId="8" xfId="20" applyNumberFormat="1" applyFont="1" applyFill="1" applyBorder="1" applyAlignment="1" applyProtection="1">
      <alignment horizontal="center" vertical="center"/>
      <protection locked="0"/>
    </xf>
    <xf numFmtId="165" fontId="27" fillId="0" borderId="8" xfId="20" applyNumberFormat="1" applyFont="1" applyBorder="1" applyAlignment="1" applyProtection="1">
      <alignment horizontal="center" vertical="center"/>
      <protection/>
    </xf>
    <xf numFmtId="165" fontId="23" fillId="0" borderId="8" xfId="20" applyNumberFormat="1" applyFont="1" applyBorder="1" applyAlignment="1" applyProtection="1">
      <alignment horizontal="center" vertical="center" wrapText="1"/>
      <protection/>
    </xf>
    <xf numFmtId="165" fontId="23" fillId="8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12" xfId="20" applyFont="1" applyFill="1" applyBorder="1" applyAlignment="1" applyProtection="1">
      <alignment horizontal="center" vertical="center" wrapText="1"/>
      <protection/>
    </xf>
    <xf numFmtId="0" fontId="20" fillId="0" borderId="13" xfId="20" applyFont="1" applyFill="1" applyBorder="1" applyAlignment="1" applyProtection="1">
      <alignment horizontal="center" vertical="center" wrapText="1"/>
      <protection/>
    </xf>
    <xf numFmtId="0" fontId="20" fillId="0" borderId="11" xfId="20" applyFont="1" applyFill="1" applyBorder="1" applyAlignment="1" applyProtection="1">
      <alignment horizontal="center" vertical="center" wrapText="1"/>
      <protection/>
    </xf>
    <xf numFmtId="0" fontId="25" fillId="0" borderId="11" xfId="20" applyFont="1" applyFill="1" applyBorder="1" applyAlignment="1" applyProtection="1">
      <alignment horizontal="center" vertical="center" wrapText="1"/>
      <protection/>
    </xf>
    <xf numFmtId="0" fontId="23" fillId="3" borderId="11" xfId="20" applyFont="1" applyFill="1" applyBorder="1" applyAlignment="1" applyProtection="1">
      <alignment horizontal="center" vertical="center" wrapText="1"/>
      <protection/>
    </xf>
    <xf numFmtId="0" fontId="26" fillId="6" borderId="11" xfId="20" applyFont="1" applyFill="1" applyBorder="1" applyAlignment="1" applyProtection="1">
      <alignment horizontal="center" vertical="center"/>
      <protection/>
    </xf>
    <xf numFmtId="0" fontId="23" fillId="6" borderId="11" xfId="20" applyFont="1" applyFill="1" applyBorder="1" applyAlignment="1" applyProtection="1">
      <alignment horizontal="center" vertical="center"/>
      <protection/>
    </xf>
    <xf numFmtId="165" fontId="23" fillId="7" borderId="11" xfId="20" applyNumberFormat="1" applyFont="1" applyFill="1" applyBorder="1" applyAlignment="1" applyProtection="1">
      <alignment horizontal="center" vertical="center"/>
      <protection/>
    </xf>
    <xf numFmtId="165" fontId="23" fillId="3" borderId="11" xfId="20" applyNumberFormat="1" applyFont="1" applyFill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/>
      <protection/>
    </xf>
    <xf numFmtId="165" fontId="23" fillId="0" borderId="11" xfId="20" applyNumberFormat="1" applyFont="1" applyBorder="1" applyAlignment="1" applyProtection="1">
      <alignment horizontal="center" vertical="center" wrapText="1"/>
      <protection/>
    </xf>
    <xf numFmtId="165" fontId="3" fillId="9" borderId="8" xfId="20" applyNumberFormat="1" applyFont="1" applyFill="1" applyBorder="1" applyAlignment="1" applyProtection="1">
      <alignment horizontal="center" vertical="center" wrapText="1"/>
      <protection/>
    </xf>
    <xf numFmtId="165" fontId="2" fillId="10" borderId="8" xfId="20" applyNumberFormat="1" applyFont="1" applyFill="1" applyBorder="1" applyAlignment="1" applyProtection="1">
      <alignment horizontal="center" vertical="center" wrapText="1"/>
      <protection/>
    </xf>
    <xf numFmtId="0" fontId="7" fillId="0" borderId="11" xfId="20" applyFont="1" applyFill="1" applyBorder="1" applyAlignment="1" applyProtection="1">
      <alignment horizontal="center" vertical="center" wrapText="1"/>
      <protection/>
    </xf>
    <xf numFmtId="0" fontId="8" fillId="0" borderId="11" xfId="20" applyFont="1" applyFill="1" applyBorder="1" applyAlignment="1" applyProtection="1">
      <alignment horizontal="center" vertical="center" wrapText="1"/>
      <protection/>
    </xf>
    <xf numFmtId="0" fontId="9" fillId="0" borderId="11" xfId="20" applyFont="1" applyFill="1" applyBorder="1" applyAlignment="1" applyProtection="1">
      <alignment horizontal="center" vertical="center" wrapText="1"/>
      <protection/>
    </xf>
    <xf numFmtId="0" fontId="12" fillId="17" borderId="11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20" applyNumberFormat="1" applyFont="1" applyFill="1" applyBorder="1" applyAlignment="1" applyProtection="1">
      <alignment horizontal="center" vertical="center" wrapText="1"/>
      <protection/>
    </xf>
    <xf numFmtId="0" fontId="12" fillId="3" borderId="11" xfId="20" applyFont="1" applyFill="1" applyBorder="1" applyAlignment="1" applyProtection="1">
      <alignment horizontal="center" vertical="center" wrapText="1"/>
      <protection/>
    </xf>
    <xf numFmtId="0" fontId="13" fillId="6" borderId="11" xfId="20" applyFont="1" applyFill="1" applyBorder="1" applyAlignment="1" applyProtection="1">
      <alignment horizontal="center" vertical="center"/>
      <protection/>
    </xf>
    <xf numFmtId="165" fontId="14" fillId="7" borderId="11" xfId="20" applyNumberFormat="1" applyFont="1" applyFill="1" applyBorder="1" applyAlignment="1" applyProtection="1">
      <alignment horizontal="center" vertical="center"/>
      <protection/>
    </xf>
    <xf numFmtId="165" fontId="12" fillId="3" borderId="11" xfId="20" applyNumberFormat="1" applyFont="1" applyFill="1" applyBorder="1" applyAlignment="1" applyProtection="1">
      <alignment horizontal="center" vertical="center"/>
      <protection/>
    </xf>
    <xf numFmtId="4" fontId="7" fillId="17" borderId="11" xfId="20" applyNumberFormat="1" applyFont="1" applyFill="1" applyBorder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left" vertical="center"/>
      <protection/>
    </xf>
    <xf numFmtId="165" fontId="4" fillId="8" borderId="11" xfId="2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0" fillId="0" borderId="8" xfId="20" applyFont="1" applyBorder="1" applyAlignment="1" applyProtection="1">
      <alignment horizontal="center" vertical="center" wrapText="1"/>
      <protection/>
    </xf>
    <xf numFmtId="0" fontId="7" fillId="2" borderId="0" xfId="20" applyFont="1" applyFill="1" applyBorder="1" applyAlignment="1" applyProtection="1">
      <alignment horizontal="center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0" fillId="0" borderId="8" xfId="0" applyFont="1" applyBorder="1" applyAlignment="1">
      <alignment horizontal="center" vertical="center"/>
    </xf>
    <xf numFmtId="0" fontId="3" fillId="9" borderId="0" xfId="20" applyFont="1" applyFill="1" applyBorder="1" applyAlignment="1" applyProtection="1">
      <alignment horizontal="left" vertical="center"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0" borderId="14" xfId="20" applyFont="1" applyBorder="1" applyAlignment="1" applyProtection="1">
      <alignment horizontal="left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2" fillId="9" borderId="12" xfId="20" applyFill="1" applyBorder="1" applyAlignment="1" applyProtection="1">
      <alignment horizontal="left"/>
      <protection/>
    </xf>
    <xf numFmtId="0" fontId="2" fillId="9" borderId="13" xfId="20" applyFill="1" applyBorder="1" applyAlignment="1" applyProtection="1">
      <alignment horizontal="left"/>
      <protection/>
    </xf>
    <xf numFmtId="0" fontId="2" fillId="9" borderId="15" xfId="20" applyFill="1" applyBorder="1" applyAlignment="1" applyProtection="1">
      <alignment horizontal="left"/>
      <protection/>
    </xf>
    <xf numFmtId="0" fontId="4" fillId="2" borderId="16" xfId="20" applyFont="1" applyFill="1" applyBorder="1" applyAlignment="1" applyProtection="1">
      <alignment horizontal="center" vertical="center" wrapText="1"/>
      <protection/>
    </xf>
    <xf numFmtId="0" fontId="4" fillId="2" borderId="17" xfId="20" applyFont="1" applyFill="1" applyBorder="1" applyAlignment="1" applyProtection="1">
      <alignment horizontal="center" vertical="center" wrapText="1"/>
      <protection/>
    </xf>
    <xf numFmtId="0" fontId="3" fillId="0" borderId="18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3" fillId="0" borderId="23" xfId="20" applyFont="1" applyBorder="1" applyAlignment="1" applyProtection="1">
      <alignment horizontal="left" vertical="center"/>
      <protection/>
    </xf>
    <xf numFmtId="0" fontId="22" fillId="0" borderId="12" xfId="20" applyFont="1" applyBorder="1" applyAlignment="1" applyProtection="1">
      <alignment horizontal="left"/>
      <protection/>
    </xf>
    <xf numFmtId="0" fontId="22" fillId="0" borderId="13" xfId="20" applyFont="1" applyBorder="1" applyAlignment="1" applyProtection="1">
      <alignment horizontal="left"/>
      <protection/>
    </xf>
    <xf numFmtId="0" fontId="22" fillId="0" borderId="15" xfId="20" applyFont="1" applyBorder="1" applyAlignment="1" applyProtection="1">
      <alignment horizontal="left"/>
      <protection/>
    </xf>
    <xf numFmtId="0" fontId="4" fillId="2" borderId="24" xfId="20" applyFont="1" applyFill="1" applyBorder="1" applyAlignment="1" applyProtection="1">
      <alignment horizontal="center" vertical="center" wrapText="1"/>
      <protection/>
    </xf>
    <xf numFmtId="0" fontId="4" fillId="2" borderId="25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9" fontId="2" fillId="0" borderId="26" xfId="20" applyNumberFormat="1" applyFont="1" applyBorder="1" applyAlignment="1">
      <alignment horizontal="left" vertical="center"/>
      <protection/>
    </xf>
    <xf numFmtId="9" fontId="2" fillId="0" borderId="27" xfId="20" applyNumberFormat="1" applyFont="1" applyBorder="1" applyAlignment="1">
      <alignment horizontal="left" vertical="center"/>
      <protection/>
    </xf>
    <xf numFmtId="9" fontId="2" fillId="0" borderId="28" xfId="20" applyNumberFormat="1" applyFont="1" applyBorder="1" applyAlignment="1">
      <alignment horizontal="left" vertical="center"/>
      <protection/>
    </xf>
    <xf numFmtId="0" fontId="7" fillId="0" borderId="29" xfId="2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0" borderId="26" xfId="2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32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O161"/>
  <sheetViews>
    <sheetView tabSelected="1" zoomScale="90" zoomScaleNormal="90" workbookViewId="0" topLeftCell="A1">
      <selection activeCell="B78" sqref="B78:N78"/>
    </sheetView>
  </sheetViews>
  <sheetFormatPr defaultColWidth="9.140625" defaultRowHeight="12.75"/>
  <cols>
    <col min="1" max="1" width="6.57421875" style="1" customWidth="1"/>
    <col min="2" max="2" width="37.57421875" style="1" customWidth="1"/>
    <col min="3" max="3" width="22.7109375" style="1" customWidth="1"/>
    <col min="4" max="4" width="59.00390625" style="1" customWidth="1"/>
    <col min="5" max="5" width="13.28125" style="1" customWidth="1"/>
    <col min="6" max="6" width="17.00390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1" width="9.140625" style="1" hidden="1" customWidth="1"/>
    <col min="12" max="12" width="3.00390625" style="1" hidden="1" customWidth="1"/>
    <col min="13" max="13" width="15.7109375" style="1" customWidth="1"/>
    <col min="14" max="14" width="7.00390625" style="1" customWidth="1"/>
    <col min="15" max="15" width="18.28125" style="1" customWidth="1"/>
    <col min="16" max="16384" width="9.140625" style="1" customWidth="1"/>
  </cols>
  <sheetData>
    <row r="1" spans="1:15" ht="15.75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72" customHeight="1">
      <c r="A4" s="148" t="s">
        <v>12</v>
      </c>
      <c r="B4" s="78" t="s">
        <v>13</v>
      </c>
      <c r="C4" s="147" t="s">
        <v>14</v>
      </c>
      <c r="D4" s="147" t="s">
        <v>15</v>
      </c>
      <c r="E4" s="78" t="s">
        <v>16</v>
      </c>
      <c r="F4" s="19" t="s">
        <v>17</v>
      </c>
      <c r="G4" s="19" t="s">
        <v>18</v>
      </c>
      <c r="H4" s="79" t="s">
        <v>19</v>
      </c>
      <c r="I4" s="78" t="s">
        <v>20</v>
      </c>
      <c r="J4" s="80" t="s">
        <v>21</v>
      </c>
      <c r="K4" s="81" t="s">
        <v>22</v>
      </c>
      <c r="L4" s="82" t="s">
        <v>23</v>
      </c>
      <c r="M4" s="153" t="s">
        <v>30</v>
      </c>
      <c r="N4" s="153"/>
      <c r="O4" s="83" t="s">
        <v>24</v>
      </c>
    </row>
    <row r="5" spans="1:15" ht="40.15" customHeight="1">
      <c r="A5" s="76">
        <v>1</v>
      </c>
      <c r="B5" s="68" t="s">
        <v>282</v>
      </c>
      <c r="C5" s="68" t="s">
        <v>44</v>
      </c>
      <c r="D5" s="68" t="s">
        <v>43</v>
      </c>
      <c r="E5" s="93">
        <v>5</v>
      </c>
      <c r="F5" s="69"/>
      <c r="G5" s="70">
        <v>5</v>
      </c>
      <c r="H5" s="71">
        <v>360</v>
      </c>
      <c r="I5" s="94">
        <v>20</v>
      </c>
      <c r="J5" s="72">
        <v>360</v>
      </c>
      <c r="K5" s="73">
        <v>510</v>
      </c>
      <c r="L5" s="74">
        <f>J5*K5</f>
        <v>183600</v>
      </c>
      <c r="M5" s="75">
        <v>0</v>
      </c>
      <c r="N5" s="96" t="s">
        <v>25</v>
      </c>
      <c r="O5" s="117">
        <f>SUM(M5*I5)</f>
        <v>0</v>
      </c>
    </row>
    <row r="6" spans="1:15" ht="40.15" customHeight="1">
      <c r="A6" s="76">
        <v>2</v>
      </c>
      <c r="B6" s="68" t="s">
        <v>207</v>
      </c>
      <c r="C6" s="68" t="s">
        <v>32</v>
      </c>
      <c r="D6" s="68" t="s">
        <v>126</v>
      </c>
      <c r="E6" s="93">
        <v>5</v>
      </c>
      <c r="F6" s="69"/>
      <c r="G6" s="70">
        <v>5</v>
      </c>
      <c r="H6" s="71"/>
      <c r="I6" s="94">
        <v>40</v>
      </c>
      <c r="J6" s="72"/>
      <c r="K6" s="73"/>
      <c r="L6" s="74"/>
      <c r="M6" s="75">
        <v>0</v>
      </c>
      <c r="N6" s="96" t="s">
        <v>25</v>
      </c>
      <c r="O6" s="117">
        <f aca="true" t="shared" si="0" ref="O6:O64">SUM(M6*I6)</f>
        <v>0</v>
      </c>
    </row>
    <row r="7" spans="1:15" ht="40.15" customHeight="1">
      <c r="A7" s="76">
        <v>3</v>
      </c>
      <c r="B7" s="68" t="s">
        <v>122</v>
      </c>
      <c r="C7" s="68" t="s">
        <v>125</v>
      </c>
      <c r="D7" s="68" t="s">
        <v>43</v>
      </c>
      <c r="E7" s="93">
        <v>0.09</v>
      </c>
      <c r="F7" s="97"/>
      <c r="G7" s="70" t="s">
        <v>176</v>
      </c>
      <c r="H7" s="71"/>
      <c r="I7" s="94">
        <v>1</v>
      </c>
      <c r="J7" s="72"/>
      <c r="K7" s="73"/>
      <c r="L7" s="74"/>
      <c r="M7" s="75">
        <v>0</v>
      </c>
      <c r="N7" s="96" t="s">
        <v>26</v>
      </c>
      <c r="O7" s="117">
        <f t="shared" si="0"/>
        <v>0</v>
      </c>
    </row>
    <row r="8" spans="1:15" ht="40.15" customHeight="1">
      <c r="A8" s="76">
        <v>4</v>
      </c>
      <c r="B8" s="68" t="s">
        <v>281</v>
      </c>
      <c r="C8" s="68" t="s">
        <v>44</v>
      </c>
      <c r="D8" s="68" t="s">
        <v>52</v>
      </c>
      <c r="E8" s="93">
        <v>5</v>
      </c>
      <c r="F8" s="69"/>
      <c r="G8" s="70">
        <v>5</v>
      </c>
      <c r="H8" s="71"/>
      <c r="I8" s="94">
        <v>40</v>
      </c>
      <c r="J8" s="72"/>
      <c r="K8" s="73"/>
      <c r="L8" s="74"/>
      <c r="M8" s="75">
        <v>0</v>
      </c>
      <c r="N8" s="96" t="s">
        <v>25</v>
      </c>
      <c r="O8" s="117">
        <f t="shared" si="0"/>
        <v>0</v>
      </c>
    </row>
    <row r="9" spans="1:15" ht="40.15" customHeight="1">
      <c r="A9" s="76">
        <v>5</v>
      </c>
      <c r="B9" s="68" t="s">
        <v>121</v>
      </c>
      <c r="C9" s="68" t="s">
        <v>27</v>
      </c>
      <c r="D9" s="68" t="s">
        <v>43</v>
      </c>
      <c r="E9" s="93">
        <v>5</v>
      </c>
      <c r="F9" s="69"/>
      <c r="G9" s="70">
        <v>5</v>
      </c>
      <c r="H9" s="71"/>
      <c r="I9" s="94">
        <v>2</v>
      </c>
      <c r="J9" s="72"/>
      <c r="K9" s="73"/>
      <c r="L9" s="74"/>
      <c r="M9" s="75">
        <v>0</v>
      </c>
      <c r="N9" s="96" t="s">
        <v>25</v>
      </c>
      <c r="O9" s="117">
        <f t="shared" si="0"/>
        <v>0</v>
      </c>
    </row>
    <row r="10" spans="1:15" ht="40.15" customHeight="1">
      <c r="A10" s="76">
        <v>6</v>
      </c>
      <c r="B10" s="68" t="s">
        <v>120</v>
      </c>
      <c r="C10" s="68" t="s">
        <v>80</v>
      </c>
      <c r="D10" s="68" t="s">
        <v>43</v>
      </c>
      <c r="E10" s="93">
        <v>0.4</v>
      </c>
      <c r="F10" s="69"/>
      <c r="G10" s="70">
        <v>0.4</v>
      </c>
      <c r="H10" s="71"/>
      <c r="I10" s="94">
        <v>1</v>
      </c>
      <c r="J10" s="72"/>
      <c r="K10" s="73"/>
      <c r="L10" s="74"/>
      <c r="M10" s="75">
        <v>0</v>
      </c>
      <c r="N10" s="96" t="s">
        <v>26</v>
      </c>
      <c r="O10" s="117">
        <f t="shared" si="0"/>
        <v>0</v>
      </c>
    </row>
    <row r="11" spans="1:15" ht="40.15" customHeight="1">
      <c r="A11" s="76">
        <v>7</v>
      </c>
      <c r="B11" s="68" t="s">
        <v>280</v>
      </c>
      <c r="C11" s="68" t="s">
        <v>80</v>
      </c>
      <c r="D11" s="68" t="s">
        <v>43</v>
      </c>
      <c r="E11" s="93">
        <v>0.6</v>
      </c>
      <c r="F11" s="69"/>
      <c r="G11" s="70">
        <v>0.6</v>
      </c>
      <c r="H11" s="71"/>
      <c r="I11" s="94">
        <v>8</v>
      </c>
      <c r="J11" s="72"/>
      <c r="K11" s="73"/>
      <c r="L11" s="74"/>
      <c r="M11" s="75">
        <v>0</v>
      </c>
      <c r="N11" s="96" t="s">
        <v>26</v>
      </c>
      <c r="O11" s="117">
        <f t="shared" si="0"/>
        <v>0</v>
      </c>
    </row>
    <row r="12" spans="1:15" ht="40.15" customHeight="1">
      <c r="A12" s="76">
        <v>8</v>
      </c>
      <c r="B12" s="68" t="s">
        <v>119</v>
      </c>
      <c r="C12" s="68" t="s">
        <v>32</v>
      </c>
      <c r="D12" s="68" t="s">
        <v>43</v>
      </c>
      <c r="E12" s="93">
        <v>5</v>
      </c>
      <c r="F12" s="69"/>
      <c r="G12" s="70">
        <v>5</v>
      </c>
      <c r="H12" s="71"/>
      <c r="I12" s="94">
        <v>50</v>
      </c>
      <c r="J12" s="72"/>
      <c r="K12" s="73"/>
      <c r="L12" s="74"/>
      <c r="M12" s="75">
        <v>0</v>
      </c>
      <c r="N12" s="96" t="s">
        <v>25</v>
      </c>
      <c r="O12" s="117">
        <f t="shared" si="0"/>
        <v>0</v>
      </c>
    </row>
    <row r="13" spans="1:15" ht="40.15" customHeight="1">
      <c r="A13" s="76">
        <v>9</v>
      </c>
      <c r="B13" s="68" t="s">
        <v>278</v>
      </c>
      <c r="C13" s="68" t="s">
        <v>208</v>
      </c>
      <c r="D13" s="68" t="s">
        <v>43</v>
      </c>
      <c r="E13" s="93">
        <v>1</v>
      </c>
      <c r="F13" s="69"/>
      <c r="G13" s="70">
        <v>1</v>
      </c>
      <c r="H13" s="71"/>
      <c r="I13" s="94">
        <v>10</v>
      </c>
      <c r="J13" s="72"/>
      <c r="K13" s="73"/>
      <c r="L13" s="74"/>
      <c r="M13" s="75">
        <v>0</v>
      </c>
      <c r="N13" s="96" t="s">
        <v>25</v>
      </c>
      <c r="O13" s="117">
        <f t="shared" si="0"/>
        <v>0</v>
      </c>
    </row>
    <row r="14" spans="1:15" ht="40.15" customHeight="1">
      <c r="A14" s="76">
        <v>10</v>
      </c>
      <c r="B14" s="68" t="s">
        <v>279</v>
      </c>
      <c r="C14" s="68" t="s">
        <v>208</v>
      </c>
      <c r="D14" s="68" t="s">
        <v>43</v>
      </c>
      <c r="E14" s="93">
        <v>5</v>
      </c>
      <c r="F14" s="69"/>
      <c r="G14" s="70">
        <v>5</v>
      </c>
      <c r="H14" s="71"/>
      <c r="I14" s="94">
        <v>30</v>
      </c>
      <c r="J14" s="72"/>
      <c r="K14" s="73"/>
      <c r="L14" s="74"/>
      <c r="M14" s="75">
        <v>0</v>
      </c>
      <c r="N14" s="96" t="s">
        <v>25</v>
      </c>
      <c r="O14" s="117">
        <f t="shared" si="0"/>
        <v>0</v>
      </c>
    </row>
    <row r="15" spans="1:15" ht="40.15" customHeight="1">
      <c r="A15" s="76">
        <v>11</v>
      </c>
      <c r="B15" s="68" t="s">
        <v>188</v>
      </c>
      <c r="C15" s="68" t="s">
        <v>32</v>
      </c>
      <c r="D15" s="68" t="s">
        <v>43</v>
      </c>
      <c r="E15" s="93">
        <v>5</v>
      </c>
      <c r="F15" s="69"/>
      <c r="G15" s="70">
        <v>5</v>
      </c>
      <c r="H15" s="71"/>
      <c r="I15" s="94">
        <v>20</v>
      </c>
      <c r="J15" s="72"/>
      <c r="K15" s="73"/>
      <c r="L15" s="74"/>
      <c r="M15" s="75">
        <v>0</v>
      </c>
      <c r="N15" s="96" t="s">
        <v>25</v>
      </c>
      <c r="O15" s="117">
        <f t="shared" si="0"/>
        <v>0</v>
      </c>
    </row>
    <row r="16" spans="1:15" ht="40.15" customHeight="1">
      <c r="A16" s="76">
        <v>12</v>
      </c>
      <c r="B16" s="68" t="s">
        <v>277</v>
      </c>
      <c r="C16" s="68" t="s">
        <v>44</v>
      </c>
      <c r="D16" s="68" t="s">
        <v>43</v>
      </c>
      <c r="E16" s="93">
        <v>5</v>
      </c>
      <c r="F16" s="69"/>
      <c r="G16" s="70">
        <v>5</v>
      </c>
      <c r="H16" s="71"/>
      <c r="I16" s="94">
        <v>40</v>
      </c>
      <c r="J16" s="72"/>
      <c r="K16" s="73"/>
      <c r="L16" s="74"/>
      <c r="M16" s="75">
        <v>0</v>
      </c>
      <c r="N16" s="96" t="s">
        <v>25</v>
      </c>
      <c r="O16" s="117">
        <f t="shared" si="0"/>
        <v>0</v>
      </c>
    </row>
    <row r="17" spans="1:15" ht="60.75" customHeight="1">
      <c r="A17" s="76">
        <v>13</v>
      </c>
      <c r="B17" s="68" t="s">
        <v>276</v>
      </c>
      <c r="C17" s="68" t="s">
        <v>44</v>
      </c>
      <c r="D17" s="68" t="s">
        <v>43</v>
      </c>
      <c r="E17" s="93">
        <v>20</v>
      </c>
      <c r="F17" s="69"/>
      <c r="G17" s="70">
        <v>20</v>
      </c>
      <c r="H17" s="71"/>
      <c r="I17" s="94">
        <v>300</v>
      </c>
      <c r="J17" s="72"/>
      <c r="K17" s="73"/>
      <c r="L17" s="74"/>
      <c r="M17" s="75">
        <v>0</v>
      </c>
      <c r="N17" s="96" t="s">
        <v>25</v>
      </c>
      <c r="O17" s="117">
        <f t="shared" si="0"/>
        <v>0</v>
      </c>
    </row>
    <row r="18" spans="1:15" ht="40.15" customHeight="1">
      <c r="A18" s="76">
        <v>14</v>
      </c>
      <c r="B18" s="68" t="s">
        <v>45</v>
      </c>
      <c r="C18" s="68" t="s">
        <v>32</v>
      </c>
      <c r="D18" s="68" t="s">
        <v>43</v>
      </c>
      <c r="E18" s="93">
        <v>20</v>
      </c>
      <c r="F18" s="97"/>
      <c r="G18" s="70">
        <v>20</v>
      </c>
      <c r="H18" s="71"/>
      <c r="I18" s="94">
        <v>10</v>
      </c>
      <c r="J18" s="72"/>
      <c r="K18" s="73"/>
      <c r="L18" s="74"/>
      <c r="M18" s="75">
        <v>0</v>
      </c>
      <c r="N18" s="96" t="s">
        <v>25</v>
      </c>
      <c r="O18" s="117">
        <f t="shared" si="0"/>
        <v>0</v>
      </c>
    </row>
    <row r="19" spans="1:15" ht="40.15" customHeight="1">
      <c r="A19" s="76">
        <v>15</v>
      </c>
      <c r="B19" s="68" t="s">
        <v>46</v>
      </c>
      <c r="C19" s="68" t="s">
        <v>47</v>
      </c>
      <c r="D19" s="68" t="s">
        <v>48</v>
      </c>
      <c r="E19" s="93">
        <v>20</v>
      </c>
      <c r="F19" s="69"/>
      <c r="G19" s="70">
        <v>20</v>
      </c>
      <c r="H19" s="71"/>
      <c r="I19" s="94">
        <v>1600</v>
      </c>
      <c r="J19" s="72"/>
      <c r="K19" s="73"/>
      <c r="L19" s="74"/>
      <c r="M19" s="75">
        <v>0</v>
      </c>
      <c r="N19" s="96" t="s">
        <v>25</v>
      </c>
      <c r="O19" s="117">
        <f t="shared" si="0"/>
        <v>0</v>
      </c>
    </row>
    <row r="20" spans="1:15" ht="40.15" customHeight="1">
      <c r="A20" s="76">
        <v>16</v>
      </c>
      <c r="B20" s="68" t="s">
        <v>275</v>
      </c>
      <c r="C20" s="68" t="s">
        <v>49</v>
      </c>
      <c r="D20" s="68" t="s">
        <v>50</v>
      </c>
      <c r="E20" s="93">
        <v>0.5</v>
      </c>
      <c r="F20" s="69"/>
      <c r="G20" s="70">
        <v>0.5</v>
      </c>
      <c r="H20" s="71"/>
      <c r="I20" s="94">
        <v>4</v>
      </c>
      <c r="J20" s="72"/>
      <c r="K20" s="73"/>
      <c r="L20" s="74"/>
      <c r="M20" s="75">
        <v>0</v>
      </c>
      <c r="N20" s="96" t="s">
        <v>26</v>
      </c>
      <c r="O20" s="117">
        <f t="shared" si="0"/>
        <v>0</v>
      </c>
    </row>
    <row r="21" spans="1:15" ht="40.15" customHeight="1">
      <c r="A21" s="76">
        <v>17</v>
      </c>
      <c r="B21" s="68" t="s">
        <v>274</v>
      </c>
      <c r="C21" s="68" t="s">
        <v>51</v>
      </c>
      <c r="D21" s="68" t="s">
        <v>52</v>
      </c>
      <c r="E21" s="93">
        <v>1</v>
      </c>
      <c r="F21" s="69"/>
      <c r="G21" s="70">
        <v>1</v>
      </c>
      <c r="H21" s="71"/>
      <c r="I21" s="94">
        <v>3</v>
      </c>
      <c r="J21" s="72"/>
      <c r="K21" s="73"/>
      <c r="L21" s="74"/>
      <c r="M21" s="75">
        <v>0</v>
      </c>
      <c r="N21" s="96" t="s">
        <v>26</v>
      </c>
      <c r="O21" s="117">
        <f t="shared" si="0"/>
        <v>0</v>
      </c>
    </row>
    <row r="22" spans="1:15" ht="40.15" customHeight="1">
      <c r="A22" s="76">
        <v>18</v>
      </c>
      <c r="B22" s="68" t="s">
        <v>273</v>
      </c>
      <c r="C22" s="68" t="s">
        <v>53</v>
      </c>
      <c r="D22" s="68" t="s">
        <v>54</v>
      </c>
      <c r="E22" s="93">
        <v>3</v>
      </c>
      <c r="F22" s="69"/>
      <c r="G22" s="70">
        <v>3</v>
      </c>
      <c r="H22" s="71"/>
      <c r="I22" s="94">
        <v>6</v>
      </c>
      <c r="J22" s="84"/>
      <c r="K22" s="85"/>
      <c r="L22" s="86"/>
      <c r="M22" s="75">
        <v>0</v>
      </c>
      <c r="N22" s="96" t="s">
        <v>26</v>
      </c>
      <c r="O22" s="117">
        <f t="shared" si="0"/>
        <v>0</v>
      </c>
    </row>
    <row r="23" spans="1:15" ht="40.15" customHeight="1">
      <c r="A23" s="76">
        <v>19</v>
      </c>
      <c r="B23" s="68" t="s">
        <v>283</v>
      </c>
      <c r="C23" s="68" t="s">
        <v>55</v>
      </c>
      <c r="D23" s="68" t="s">
        <v>209</v>
      </c>
      <c r="E23" s="93">
        <v>5</v>
      </c>
      <c r="F23" s="69"/>
      <c r="G23" s="70">
        <v>5</v>
      </c>
      <c r="H23" s="71">
        <v>360</v>
      </c>
      <c r="I23" s="94">
        <v>15</v>
      </c>
      <c r="J23" s="72">
        <v>360</v>
      </c>
      <c r="K23" s="73">
        <v>510</v>
      </c>
      <c r="L23" s="74">
        <f aca="true" t="shared" si="1" ref="L23:L28">J23*K23</f>
        <v>183600</v>
      </c>
      <c r="M23" s="75">
        <v>0</v>
      </c>
      <c r="N23" s="96" t="s">
        <v>25</v>
      </c>
      <c r="O23" s="117">
        <f t="shared" si="0"/>
        <v>0</v>
      </c>
    </row>
    <row r="24" spans="1:15" ht="40.15" customHeight="1">
      <c r="A24" s="76">
        <v>20</v>
      </c>
      <c r="B24" s="68" t="s">
        <v>56</v>
      </c>
      <c r="C24" s="68" t="s">
        <v>57</v>
      </c>
      <c r="D24" s="68" t="s">
        <v>58</v>
      </c>
      <c r="E24" s="93">
        <v>10</v>
      </c>
      <c r="F24" s="69"/>
      <c r="G24" s="70">
        <v>10</v>
      </c>
      <c r="H24" s="71">
        <v>1192</v>
      </c>
      <c r="I24" s="94">
        <v>40</v>
      </c>
      <c r="J24" s="72">
        <f aca="true" t="shared" si="2" ref="J24:J28">H24</f>
        <v>1192</v>
      </c>
      <c r="K24" s="73">
        <v>247</v>
      </c>
      <c r="L24" s="74">
        <f t="shared" si="1"/>
        <v>294424</v>
      </c>
      <c r="M24" s="75">
        <v>0</v>
      </c>
      <c r="N24" s="96" t="s">
        <v>25</v>
      </c>
      <c r="O24" s="117">
        <f t="shared" si="0"/>
        <v>0</v>
      </c>
    </row>
    <row r="25" spans="1:15" ht="40.15" customHeight="1">
      <c r="A25" s="76">
        <v>21</v>
      </c>
      <c r="B25" s="68" t="s">
        <v>59</v>
      </c>
      <c r="C25" s="68" t="s">
        <v>27</v>
      </c>
      <c r="D25" s="68" t="s">
        <v>60</v>
      </c>
      <c r="E25" s="93">
        <v>5</v>
      </c>
      <c r="F25" s="69"/>
      <c r="G25" s="70">
        <v>5</v>
      </c>
      <c r="H25" s="71">
        <v>1192</v>
      </c>
      <c r="I25" s="94">
        <v>20</v>
      </c>
      <c r="J25" s="72">
        <f t="shared" si="2"/>
        <v>1192</v>
      </c>
      <c r="K25" s="73">
        <v>247</v>
      </c>
      <c r="L25" s="74">
        <f t="shared" si="1"/>
        <v>294424</v>
      </c>
      <c r="M25" s="75">
        <v>0</v>
      </c>
      <c r="N25" s="96" t="s">
        <v>25</v>
      </c>
      <c r="O25" s="117">
        <f t="shared" si="0"/>
        <v>0</v>
      </c>
    </row>
    <row r="26" spans="1:15" ht="40.15" customHeight="1">
      <c r="A26" s="76">
        <v>22</v>
      </c>
      <c r="B26" s="68" t="s">
        <v>272</v>
      </c>
      <c r="C26" s="68" t="s">
        <v>27</v>
      </c>
      <c r="D26" s="68" t="s">
        <v>61</v>
      </c>
      <c r="E26" s="93">
        <v>5</v>
      </c>
      <c r="F26" s="69"/>
      <c r="G26" s="70">
        <v>5</v>
      </c>
      <c r="H26" s="71">
        <v>1192</v>
      </c>
      <c r="I26" s="94">
        <v>100</v>
      </c>
      <c r="J26" s="72">
        <f t="shared" si="2"/>
        <v>1192</v>
      </c>
      <c r="K26" s="73">
        <v>247</v>
      </c>
      <c r="L26" s="74">
        <f t="shared" si="1"/>
        <v>294424</v>
      </c>
      <c r="M26" s="75">
        <v>0</v>
      </c>
      <c r="N26" s="96" t="s">
        <v>25</v>
      </c>
      <c r="O26" s="117">
        <f t="shared" si="0"/>
        <v>0</v>
      </c>
    </row>
    <row r="27" spans="1:15" ht="40.15" customHeight="1">
      <c r="A27" s="76">
        <v>23</v>
      </c>
      <c r="B27" s="68" t="s">
        <v>284</v>
      </c>
      <c r="C27" s="68" t="s">
        <v>27</v>
      </c>
      <c r="D27" s="68" t="s">
        <v>62</v>
      </c>
      <c r="E27" s="93">
        <v>5</v>
      </c>
      <c r="F27" s="69"/>
      <c r="G27" s="70">
        <v>5</v>
      </c>
      <c r="H27" s="71">
        <v>1192</v>
      </c>
      <c r="I27" s="94">
        <v>40</v>
      </c>
      <c r="J27" s="72">
        <f t="shared" si="2"/>
        <v>1192</v>
      </c>
      <c r="K27" s="73">
        <v>247</v>
      </c>
      <c r="L27" s="74">
        <f t="shared" si="1"/>
        <v>294424</v>
      </c>
      <c r="M27" s="75">
        <v>0</v>
      </c>
      <c r="N27" s="96" t="s">
        <v>25</v>
      </c>
      <c r="O27" s="117">
        <f t="shared" si="0"/>
        <v>0</v>
      </c>
    </row>
    <row r="28" spans="1:15" ht="40.15" customHeight="1">
      <c r="A28" s="76">
        <v>24</v>
      </c>
      <c r="B28" s="68" t="s">
        <v>177</v>
      </c>
      <c r="C28" s="68" t="s">
        <v>27</v>
      </c>
      <c r="D28" s="68" t="s">
        <v>210</v>
      </c>
      <c r="E28" s="93">
        <v>5</v>
      </c>
      <c r="F28" s="69"/>
      <c r="G28" s="70">
        <v>5</v>
      </c>
      <c r="H28" s="71">
        <v>1192</v>
      </c>
      <c r="I28" s="94">
        <v>20</v>
      </c>
      <c r="J28" s="72">
        <f t="shared" si="2"/>
        <v>1192</v>
      </c>
      <c r="K28" s="73">
        <v>247</v>
      </c>
      <c r="L28" s="74">
        <f t="shared" si="1"/>
        <v>294424</v>
      </c>
      <c r="M28" s="75">
        <v>0</v>
      </c>
      <c r="N28" s="96" t="s">
        <v>25</v>
      </c>
      <c r="O28" s="117">
        <f t="shared" si="0"/>
        <v>0</v>
      </c>
    </row>
    <row r="29" spans="1:15" ht="40.15" customHeight="1">
      <c r="A29" s="76">
        <v>25</v>
      </c>
      <c r="B29" s="68" t="s">
        <v>63</v>
      </c>
      <c r="C29" s="68" t="s">
        <v>27</v>
      </c>
      <c r="D29" s="68" t="s">
        <v>211</v>
      </c>
      <c r="E29" s="93">
        <v>5</v>
      </c>
      <c r="F29" s="69"/>
      <c r="G29" s="70">
        <v>5</v>
      </c>
      <c r="H29" s="71"/>
      <c r="I29" s="94">
        <v>40</v>
      </c>
      <c r="J29" s="72"/>
      <c r="K29" s="73"/>
      <c r="L29" s="74"/>
      <c r="M29" s="75">
        <v>0</v>
      </c>
      <c r="N29" s="96" t="s">
        <v>25</v>
      </c>
      <c r="O29" s="117">
        <f t="shared" si="0"/>
        <v>0</v>
      </c>
    </row>
    <row r="30" spans="1:15" ht="40.15" customHeight="1">
      <c r="A30" s="76">
        <v>26</v>
      </c>
      <c r="B30" s="68" t="s">
        <v>271</v>
      </c>
      <c r="C30" s="68" t="s">
        <v>32</v>
      </c>
      <c r="D30" s="68" t="s">
        <v>212</v>
      </c>
      <c r="E30" s="93">
        <v>5</v>
      </c>
      <c r="F30" s="69"/>
      <c r="G30" s="70">
        <v>5</v>
      </c>
      <c r="H30" s="71">
        <v>1192</v>
      </c>
      <c r="I30" s="94">
        <v>10</v>
      </c>
      <c r="J30" s="72">
        <f>H30</f>
        <v>1192</v>
      </c>
      <c r="K30" s="73">
        <v>247</v>
      </c>
      <c r="L30" s="74">
        <f>J30*K30</f>
        <v>294424</v>
      </c>
      <c r="M30" s="75">
        <v>0</v>
      </c>
      <c r="N30" s="96" t="s">
        <v>25</v>
      </c>
      <c r="O30" s="117">
        <f t="shared" si="0"/>
        <v>0</v>
      </c>
    </row>
    <row r="31" spans="1:15" ht="40.15" customHeight="1">
      <c r="A31" s="76">
        <v>27</v>
      </c>
      <c r="B31" s="68" t="s">
        <v>64</v>
      </c>
      <c r="C31" s="68" t="s">
        <v>32</v>
      </c>
      <c r="D31" s="68" t="s">
        <v>213</v>
      </c>
      <c r="E31" s="93">
        <v>5</v>
      </c>
      <c r="F31" s="69"/>
      <c r="G31" s="70">
        <v>5</v>
      </c>
      <c r="H31" s="71"/>
      <c r="I31" s="94">
        <v>10</v>
      </c>
      <c r="J31" s="72"/>
      <c r="K31" s="73"/>
      <c r="L31" s="74"/>
      <c r="M31" s="75">
        <v>0</v>
      </c>
      <c r="N31" s="96" t="s">
        <v>25</v>
      </c>
      <c r="O31" s="117">
        <f t="shared" si="0"/>
        <v>0</v>
      </c>
    </row>
    <row r="32" spans="1:15" ht="40.15" customHeight="1">
      <c r="A32" s="76">
        <v>28</v>
      </c>
      <c r="B32" s="68" t="s">
        <v>65</v>
      </c>
      <c r="C32" s="68" t="s">
        <v>66</v>
      </c>
      <c r="D32" s="68" t="s">
        <v>67</v>
      </c>
      <c r="E32" s="93">
        <v>2</v>
      </c>
      <c r="F32" s="97"/>
      <c r="G32" s="70">
        <v>2</v>
      </c>
      <c r="H32" s="71"/>
      <c r="I32" s="94">
        <v>15</v>
      </c>
      <c r="J32" s="72"/>
      <c r="K32" s="73"/>
      <c r="L32" s="74"/>
      <c r="M32" s="75">
        <v>0</v>
      </c>
      <c r="N32" s="96" t="s">
        <v>25</v>
      </c>
      <c r="O32" s="117">
        <f t="shared" si="0"/>
        <v>0</v>
      </c>
    </row>
    <row r="33" spans="1:15" ht="40.15" customHeight="1">
      <c r="A33" s="76">
        <v>29</v>
      </c>
      <c r="B33" s="68" t="s">
        <v>270</v>
      </c>
      <c r="C33" s="68" t="s">
        <v>68</v>
      </c>
      <c r="D33" s="68" t="s">
        <v>70</v>
      </c>
      <c r="E33" s="93">
        <v>10</v>
      </c>
      <c r="F33" s="97"/>
      <c r="G33" s="70">
        <v>10</v>
      </c>
      <c r="H33" s="71"/>
      <c r="I33" s="94">
        <v>10</v>
      </c>
      <c r="J33" s="72"/>
      <c r="K33" s="73"/>
      <c r="L33" s="74"/>
      <c r="M33" s="75">
        <v>0</v>
      </c>
      <c r="N33" s="96" t="s">
        <v>25</v>
      </c>
      <c r="O33" s="117">
        <f t="shared" si="0"/>
        <v>0</v>
      </c>
    </row>
    <row r="34" spans="1:15" ht="40.15" customHeight="1">
      <c r="A34" s="76">
        <v>30</v>
      </c>
      <c r="B34" s="68" t="s">
        <v>71</v>
      </c>
      <c r="C34" s="68" t="s">
        <v>72</v>
      </c>
      <c r="D34" s="68" t="s">
        <v>69</v>
      </c>
      <c r="E34" s="93">
        <v>5</v>
      </c>
      <c r="F34" s="69"/>
      <c r="G34" s="70">
        <v>5</v>
      </c>
      <c r="H34" s="71"/>
      <c r="I34" s="94">
        <v>40</v>
      </c>
      <c r="J34" s="72"/>
      <c r="K34" s="73"/>
      <c r="L34" s="74"/>
      <c r="M34" s="75">
        <v>0</v>
      </c>
      <c r="N34" s="96" t="s">
        <v>25</v>
      </c>
      <c r="O34" s="117">
        <f t="shared" si="0"/>
        <v>0</v>
      </c>
    </row>
    <row r="35" spans="1:15" ht="50.25" customHeight="1">
      <c r="A35" s="76">
        <v>31</v>
      </c>
      <c r="B35" s="68" t="s">
        <v>269</v>
      </c>
      <c r="C35" s="68" t="s">
        <v>73</v>
      </c>
      <c r="D35" s="68" t="s">
        <v>214</v>
      </c>
      <c r="E35" s="93">
        <v>5</v>
      </c>
      <c r="F35" s="69"/>
      <c r="G35" s="70">
        <v>5</v>
      </c>
      <c r="H35" s="71"/>
      <c r="I35" s="94">
        <v>10</v>
      </c>
      <c r="J35" s="72"/>
      <c r="K35" s="73"/>
      <c r="L35" s="74"/>
      <c r="M35" s="75">
        <v>0</v>
      </c>
      <c r="N35" s="96" t="s">
        <v>25</v>
      </c>
      <c r="O35" s="117">
        <f t="shared" si="0"/>
        <v>0</v>
      </c>
    </row>
    <row r="36" spans="1:15" ht="40.15" customHeight="1">
      <c r="A36" s="76">
        <v>32</v>
      </c>
      <c r="B36" s="68" t="s">
        <v>123</v>
      </c>
      <c r="C36" s="68" t="s">
        <v>32</v>
      </c>
      <c r="D36" s="68" t="s">
        <v>218</v>
      </c>
      <c r="E36" s="93">
        <v>5</v>
      </c>
      <c r="F36" s="97"/>
      <c r="G36" s="70">
        <v>5</v>
      </c>
      <c r="H36" s="71">
        <v>1192</v>
      </c>
      <c r="I36" s="94">
        <v>30</v>
      </c>
      <c r="J36" s="72">
        <f>H36</f>
        <v>1192</v>
      </c>
      <c r="K36" s="73">
        <v>247</v>
      </c>
      <c r="L36" s="74">
        <f>J36*K36</f>
        <v>294424</v>
      </c>
      <c r="M36" s="75">
        <v>0</v>
      </c>
      <c r="N36" s="96" t="s">
        <v>25</v>
      </c>
      <c r="O36" s="117">
        <f t="shared" si="0"/>
        <v>0</v>
      </c>
    </row>
    <row r="37" spans="1:15" ht="55.5" customHeight="1">
      <c r="A37" s="76">
        <v>33</v>
      </c>
      <c r="B37" s="68" t="s">
        <v>267</v>
      </c>
      <c r="C37" s="68" t="s">
        <v>208</v>
      </c>
      <c r="D37" s="68" t="s">
        <v>74</v>
      </c>
      <c r="E37" s="93">
        <v>5</v>
      </c>
      <c r="F37" s="69"/>
      <c r="G37" s="70">
        <v>5</v>
      </c>
      <c r="H37" s="71"/>
      <c r="I37" s="94">
        <v>80</v>
      </c>
      <c r="J37" s="72"/>
      <c r="K37" s="73"/>
      <c r="L37" s="74"/>
      <c r="M37" s="75">
        <v>0</v>
      </c>
      <c r="N37" s="96" t="s">
        <v>25</v>
      </c>
      <c r="O37" s="117">
        <f t="shared" si="0"/>
        <v>0</v>
      </c>
    </row>
    <row r="38" spans="1:15" ht="40.15" customHeight="1">
      <c r="A38" s="76">
        <v>34</v>
      </c>
      <c r="B38" s="68" t="s">
        <v>285</v>
      </c>
      <c r="C38" s="68" t="s">
        <v>75</v>
      </c>
      <c r="D38" s="68" t="s">
        <v>215</v>
      </c>
      <c r="E38" s="93">
        <v>20</v>
      </c>
      <c r="F38" s="97"/>
      <c r="G38" s="70">
        <v>20</v>
      </c>
      <c r="H38" s="71"/>
      <c r="I38" s="94">
        <v>60</v>
      </c>
      <c r="J38" s="72"/>
      <c r="K38" s="73"/>
      <c r="L38" s="74"/>
      <c r="M38" s="75">
        <v>0</v>
      </c>
      <c r="N38" s="96" t="s">
        <v>25</v>
      </c>
      <c r="O38" s="117">
        <f t="shared" si="0"/>
        <v>0</v>
      </c>
    </row>
    <row r="39" spans="1:15" ht="40.15" customHeight="1">
      <c r="A39" s="76">
        <v>35</v>
      </c>
      <c r="B39" s="68" t="s">
        <v>268</v>
      </c>
      <c r="C39" s="68" t="s">
        <v>44</v>
      </c>
      <c r="D39" s="68" t="s">
        <v>76</v>
      </c>
      <c r="E39" s="93">
        <v>10</v>
      </c>
      <c r="F39" s="69"/>
      <c r="G39" s="70">
        <v>10</v>
      </c>
      <c r="H39" s="71"/>
      <c r="I39" s="94">
        <v>20</v>
      </c>
      <c r="J39" s="72"/>
      <c r="K39" s="73"/>
      <c r="L39" s="74"/>
      <c r="M39" s="75">
        <v>0</v>
      </c>
      <c r="N39" s="96" t="s">
        <v>25</v>
      </c>
      <c r="O39" s="117">
        <f t="shared" si="0"/>
        <v>0</v>
      </c>
    </row>
    <row r="40" spans="1:15" ht="40.15" customHeight="1">
      <c r="A40" s="76">
        <v>36</v>
      </c>
      <c r="B40" s="68" t="s">
        <v>262</v>
      </c>
      <c r="C40" s="68" t="s">
        <v>27</v>
      </c>
      <c r="D40" s="68" t="s">
        <v>77</v>
      </c>
      <c r="E40" s="93">
        <v>5</v>
      </c>
      <c r="F40" s="69"/>
      <c r="G40" s="70">
        <v>5</v>
      </c>
      <c r="H40" s="71"/>
      <c r="I40" s="94">
        <v>40</v>
      </c>
      <c r="J40" s="72"/>
      <c r="K40" s="73"/>
      <c r="L40" s="74"/>
      <c r="M40" s="75">
        <v>0</v>
      </c>
      <c r="N40" s="96" t="s">
        <v>25</v>
      </c>
      <c r="O40" s="117">
        <f t="shared" si="0"/>
        <v>0</v>
      </c>
    </row>
    <row r="41" spans="1:15" ht="40.15" customHeight="1">
      <c r="A41" s="76">
        <v>37</v>
      </c>
      <c r="B41" s="68" t="s">
        <v>260</v>
      </c>
      <c r="C41" s="68" t="s">
        <v>78</v>
      </c>
      <c r="D41" s="68" t="s">
        <v>74</v>
      </c>
      <c r="E41" s="93">
        <v>0.1</v>
      </c>
      <c r="F41" s="69"/>
      <c r="G41" s="70">
        <v>0.1</v>
      </c>
      <c r="H41" s="71"/>
      <c r="I41" s="94">
        <v>0.2</v>
      </c>
      <c r="J41" s="72"/>
      <c r="K41" s="73"/>
      <c r="L41" s="74"/>
      <c r="M41" s="75">
        <v>0</v>
      </c>
      <c r="N41" s="96" t="s">
        <v>26</v>
      </c>
      <c r="O41" s="117">
        <f t="shared" si="0"/>
        <v>0</v>
      </c>
    </row>
    <row r="42" spans="1:15" ht="40.15" customHeight="1">
      <c r="A42" s="76">
        <v>38</v>
      </c>
      <c r="B42" s="68" t="s">
        <v>261</v>
      </c>
      <c r="C42" s="68" t="s">
        <v>44</v>
      </c>
      <c r="D42" s="68" t="s">
        <v>79</v>
      </c>
      <c r="E42" s="93">
        <v>10</v>
      </c>
      <c r="F42" s="69"/>
      <c r="G42" s="70">
        <v>10</v>
      </c>
      <c r="H42" s="71"/>
      <c r="I42" s="94">
        <v>20</v>
      </c>
      <c r="J42" s="72"/>
      <c r="K42" s="73"/>
      <c r="L42" s="74"/>
      <c r="M42" s="75">
        <v>0</v>
      </c>
      <c r="N42" s="96" t="s">
        <v>25</v>
      </c>
      <c r="O42" s="117">
        <f t="shared" si="0"/>
        <v>0</v>
      </c>
    </row>
    <row r="43" spans="1:15" ht="39.95" customHeight="1">
      <c r="A43" s="76">
        <v>39</v>
      </c>
      <c r="B43" s="68" t="s">
        <v>286</v>
      </c>
      <c r="C43" s="68" t="s">
        <v>28</v>
      </c>
      <c r="D43" s="68" t="s">
        <v>127</v>
      </c>
      <c r="E43" s="93">
        <v>5</v>
      </c>
      <c r="F43" s="69"/>
      <c r="G43" s="70">
        <v>5</v>
      </c>
      <c r="H43" s="71"/>
      <c r="I43" s="94">
        <v>5</v>
      </c>
      <c r="J43" s="72"/>
      <c r="K43" s="73"/>
      <c r="L43" s="74"/>
      <c r="M43" s="75">
        <v>0</v>
      </c>
      <c r="N43" s="96" t="s">
        <v>25</v>
      </c>
      <c r="O43" s="117">
        <f t="shared" si="0"/>
        <v>0</v>
      </c>
    </row>
    <row r="44" spans="1:15" ht="51.75" customHeight="1">
      <c r="A44" s="76">
        <v>40</v>
      </c>
      <c r="B44" s="68" t="s">
        <v>287</v>
      </c>
      <c r="C44" s="68" t="s">
        <v>80</v>
      </c>
      <c r="D44" s="68" t="s">
        <v>216</v>
      </c>
      <c r="E44" s="93">
        <v>0.6</v>
      </c>
      <c r="F44" s="69"/>
      <c r="G44" s="70">
        <v>0.6</v>
      </c>
      <c r="H44" s="71">
        <v>1192</v>
      </c>
      <c r="I44" s="94">
        <v>2</v>
      </c>
      <c r="J44" s="72">
        <f>H44</f>
        <v>1192</v>
      </c>
      <c r="K44" s="73">
        <v>247</v>
      </c>
      <c r="L44" s="74">
        <f>J44*K44</f>
        <v>294424</v>
      </c>
      <c r="M44" s="75">
        <v>0</v>
      </c>
      <c r="N44" s="96" t="s">
        <v>26</v>
      </c>
      <c r="O44" s="117">
        <f t="shared" si="0"/>
        <v>0</v>
      </c>
    </row>
    <row r="45" spans="1:15" ht="39.95" customHeight="1">
      <c r="A45" s="76">
        <v>41</v>
      </c>
      <c r="B45" s="96" t="s">
        <v>227</v>
      </c>
      <c r="C45" s="145" t="s">
        <v>32</v>
      </c>
      <c r="D45" s="96" t="s">
        <v>139</v>
      </c>
      <c r="E45" s="95">
        <v>5</v>
      </c>
      <c r="F45" s="97"/>
      <c r="G45" s="70">
        <v>5</v>
      </c>
      <c r="H45" s="71"/>
      <c r="I45" s="94">
        <v>60</v>
      </c>
      <c r="J45" s="72"/>
      <c r="K45" s="73"/>
      <c r="L45" s="74"/>
      <c r="M45" s="75">
        <v>0</v>
      </c>
      <c r="N45" s="96" t="s">
        <v>25</v>
      </c>
      <c r="O45" s="117">
        <f t="shared" si="0"/>
        <v>0</v>
      </c>
    </row>
    <row r="46" spans="1:15" ht="39.95" customHeight="1">
      <c r="A46" s="76">
        <v>42</v>
      </c>
      <c r="B46" s="68" t="s">
        <v>266</v>
      </c>
      <c r="C46" s="68" t="s">
        <v>32</v>
      </c>
      <c r="D46" s="68" t="s">
        <v>137</v>
      </c>
      <c r="E46" s="93">
        <v>5</v>
      </c>
      <c r="F46" s="97"/>
      <c r="G46" s="70">
        <v>5</v>
      </c>
      <c r="H46" s="71"/>
      <c r="I46" s="94">
        <v>2</v>
      </c>
      <c r="J46" s="72"/>
      <c r="K46" s="73"/>
      <c r="L46" s="74"/>
      <c r="M46" s="75">
        <v>0</v>
      </c>
      <c r="N46" s="96" t="s">
        <v>25</v>
      </c>
      <c r="O46" s="117">
        <f t="shared" si="0"/>
        <v>0</v>
      </c>
    </row>
    <row r="47" spans="1:15" ht="39.95" customHeight="1">
      <c r="A47" s="76">
        <v>43</v>
      </c>
      <c r="B47" s="68" t="s">
        <v>265</v>
      </c>
      <c r="C47" s="68" t="s">
        <v>140</v>
      </c>
      <c r="D47" s="68" t="s">
        <v>217</v>
      </c>
      <c r="E47" s="93">
        <v>10</v>
      </c>
      <c r="F47" s="69"/>
      <c r="G47" s="70">
        <v>10</v>
      </c>
      <c r="H47" s="71"/>
      <c r="I47" s="94">
        <v>300</v>
      </c>
      <c r="J47" s="72"/>
      <c r="K47" s="73"/>
      <c r="L47" s="74"/>
      <c r="M47" s="75">
        <v>0</v>
      </c>
      <c r="N47" s="96" t="s">
        <v>25</v>
      </c>
      <c r="O47" s="117">
        <f t="shared" si="0"/>
        <v>0</v>
      </c>
    </row>
    <row r="48" spans="1:15" ht="39.95" customHeight="1">
      <c r="A48" s="76">
        <v>44</v>
      </c>
      <c r="B48" s="68" t="s">
        <v>239</v>
      </c>
      <c r="C48" s="68" t="s">
        <v>141</v>
      </c>
      <c r="D48" s="68" t="s">
        <v>217</v>
      </c>
      <c r="E48" s="93">
        <v>0.06</v>
      </c>
      <c r="F48" s="69"/>
      <c r="G48" s="70">
        <v>0.06</v>
      </c>
      <c r="H48" s="71"/>
      <c r="I48" s="94">
        <v>2</v>
      </c>
      <c r="J48" s="72"/>
      <c r="K48" s="73"/>
      <c r="L48" s="74"/>
      <c r="M48" s="75">
        <v>0</v>
      </c>
      <c r="N48" s="96" t="s">
        <v>26</v>
      </c>
      <c r="O48" s="117">
        <f t="shared" si="0"/>
        <v>0</v>
      </c>
    </row>
    <row r="49" spans="1:15" ht="39.95" customHeight="1">
      <c r="A49" s="76">
        <v>45</v>
      </c>
      <c r="B49" s="68" t="s">
        <v>263</v>
      </c>
      <c r="C49" s="68" t="s">
        <v>142</v>
      </c>
      <c r="D49" s="68" t="s">
        <v>178</v>
      </c>
      <c r="E49" s="93">
        <v>5</v>
      </c>
      <c r="F49" s="69"/>
      <c r="G49" s="70">
        <v>5</v>
      </c>
      <c r="H49" s="71"/>
      <c r="I49" s="94">
        <v>60</v>
      </c>
      <c r="J49" s="72"/>
      <c r="K49" s="73"/>
      <c r="L49" s="74"/>
      <c r="M49" s="75">
        <v>0</v>
      </c>
      <c r="N49" s="96" t="s">
        <v>25</v>
      </c>
      <c r="O49" s="117">
        <f t="shared" si="0"/>
        <v>0</v>
      </c>
    </row>
    <row r="50" spans="1:15" ht="39.95" customHeight="1">
      <c r="A50" s="76">
        <v>46</v>
      </c>
      <c r="B50" s="68" t="s">
        <v>264</v>
      </c>
      <c r="C50" s="68" t="s">
        <v>140</v>
      </c>
      <c r="D50" s="68" t="s">
        <v>144</v>
      </c>
      <c r="E50" s="93">
        <v>5</v>
      </c>
      <c r="F50" s="69"/>
      <c r="G50" s="70">
        <v>5</v>
      </c>
      <c r="H50" s="71"/>
      <c r="I50" s="94">
        <v>60</v>
      </c>
      <c r="J50" s="72"/>
      <c r="K50" s="73"/>
      <c r="L50" s="74"/>
      <c r="M50" s="75">
        <v>0</v>
      </c>
      <c r="N50" s="96" t="s">
        <v>25</v>
      </c>
      <c r="O50" s="117">
        <f t="shared" si="0"/>
        <v>0</v>
      </c>
    </row>
    <row r="51" spans="1:15" ht="39.95" customHeight="1">
      <c r="A51" s="76">
        <v>47</v>
      </c>
      <c r="B51" s="68" t="s">
        <v>189</v>
      </c>
      <c r="C51" s="68" t="s">
        <v>27</v>
      </c>
      <c r="D51" s="68" t="s">
        <v>190</v>
      </c>
      <c r="E51" s="93">
        <v>5</v>
      </c>
      <c r="F51" s="69"/>
      <c r="G51" s="70">
        <v>5</v>
      </c>
      <c r="H51" s="71"/>
      <c r="I51" s="94">
        <v>20</v>
      </c>
      <c r="J51" s="72"/>
      <c r="K51" s="73"/>
      <c r="L51" s="74"/>
      <c r="M51" s="75">
        <v>0</v>
      </c>
      <c r="N51" s="96" t="s">
        <v>25</v>
      </c>
      <c r="O51" s="117">
        <f t="shared" si="0"/>
        <v>0</v>
      </c>
    </row>
    <row r="52" spans="1:15" ht="39.95" customHeight="1">
      <c r="A52" s="76">
        <v>48</v>
      </c>
      <c r="B52" s="68" t="s">
        <v>240</v>
      </c>
      <c r="C52" s="68" t="s">
        <v>125</v>
      </c>
      <c r="D52" s="68" t="s">
        <v>127</v>
      </c>
      <c r="E52" s="93">
        <v>0.09</v>
      </c>
      <c r="F52" s="69"/>
      <c r="G52" s="70">
        <v>0.09</v>
      </c>
      <c r="H52" s="71"/>
      <c r="I52" s="94">
        <v>0.27</v>
      </c>
      <c r="J52" s="72"/>
      <c r="K52" s="73"/>
      <c r="L52" s="74"/>
      <c r="M52" s="75">
        <v>0</v>
      </c>
      <c r="N52" s="96" t="s">
        <v>26</v>
      </c>
      <c r="O52" s="117">
        <f t="shared" si="0"/>
        <v>0</v>
      </c>
    </row>
    <row r="53" spans="1:15" ht="66.75" customHeight="1">
      <c r="A53" s="76">
        <v>49</v>
      </c>
      <c r="B53" s="68" t="s">
        <v>254</v>
      </c>
      <c r="C53" s="68" t="s">
        <v>208</v>
      </c>
      <c r="D53" s="68" t="s">
        <v>127</v>
      </c>
      <c r="E53" s="93">
        <v>5</v>
      </c>
      <c r="F53" s="69"/>
      <c r="G53" s="70">
        <v>5</v>
      </c>
      <c r="H53" s="71"/>
      <c r="I53" s="94">
        <v>40</v>
      </c>
      <c r="J53" s="72"/>
      <c r="K53" s="73"/>
      <c r="L53" s="74"/>
      <c r="M53" s="75">
        <v>0</v>
      </c>
      <c r="N53" s="96" t="s">
        <v>25</v>
      </c>
      <c r="O53" s="117">
        <f t="shared" si="0"/>
        <v>0</v>
      </c>
    </row>
    <row r="54" spans="1:15" ht="39.95" customHeight="1">
      <c r="A54" s="76">
        <v>50</v>
      </c>
      <c r="B54" s="68" t="s">
        <v>241</v>
      </c>
      <c r="C54" s="68" t="s">
        <v>28</v>
      </c>
      <c r="D54" s="68" t="s">
        <v>127</v>
      </c>
      <c r="E54" s="93">
        <v>5</v>
      </c>
      <c r="F54" s="69"/>
      <c r="G54" s="70">
        <v>5</v>
      </c>
      <c r="H54" s="71"/>
      <c r="I54" s="94">
        <v>10</v>
      </c>
      <c r="J54" s="72"/>
      <c r="K54" s="73"/>
      <c r="L54" s="74"/>
      <c r="M54" s="75">
        <v>0</v>
      </c>
      <c r="N54" s="96" t="s">
        <v>25</v>
      </c>
      <c r="O54" s="117">
        <f t="shared" si="0"/>
        <v>0</v>
      </c>
    </row>
    <row r="55" spans="1:15" ht="39.95" customHeight="1">
      <c r="A55" s="76">
        <v>51</v>
      </c>
      <c r="B55" s="68" t="s">
        <v>259</v>
      </c>
      <c r="C55" s="68" t="s">
        <v>140</v>
      </c>
      <c r="D55" s="68" t="s">
        <v>138</v>
      </c>
      <c r="E55" s="93">
        <v>5</v>
      </c>
      <c r="F55" s="98"/>
      <c r="G55" s="99">
        <v>5</v>
      </c>
      <c r="H55" s="71"/>
      <c r="I55" s="94">
        <v>60</v>
      </c>
      <c r="J55" s="72"/>
      <c r="K55" s="73"/>
      <c r="L55" s="74"/>
      <c r="M55" s="75">
        <v>0</v>
      </c>
      <c r="N55" s="96" t="s">
        <v>25</v>
      </c>
      <c r="O55" s="117">
        <f t="shared" si="0"/>
        <v>0</v>
      </c>
    </row>
    <row r="56" spans="1:15" ht="39.95" customHeight="1">
      <c r="A56" s="76">
        <v>52</v>
      </c>
      <c r="B56" s="68" t="s">
        <v>242</v>
      </c>
      <c r="C56" s="68" t="s">
        <v>32</v>
      </c>
      <c r="D56" s="68" t="s">
        <v>145</v>
      </c>
      <c r="E56" s="93">
        <v>3</v>
      </c>
      <c r="F56" s="98"/>
      <c r="G56" s="99">
        <v>3</v>
      </c>
      <c r="H56" s="71"/>
      <c r="I56" s="94">
        <v>18</v>
      </c>
      <c r="J56" s="72"/>
      <c r="K56" s="73"/>
      <c r="L56" s="74"/>
      <c r="M56" s="75">
        <v>0</v>
      </c>
      <c r="N56" s="96" t="s">
        <v>25</v>
      </c>
      <c r="O56" s="117">
        <f t="shared" si="0"/>
        <v>0</v>
      </c>
    </row>
    <row r="57" spans="1:15" ht="39.95" customHeight="1">
      <c r="A57" s="76">
        <v>53</v>
      </c>
      <c r="B57" s="68" t="s">
        <v>243</v>
      </c>
      <c r="C57" s="68" t="s">
        <v>27</v>
      </c>
      <c r="D57" s="68" t="s">
        <v>146</v>
      </c>
      <c r="E57" s="93">
        <v>5</v>
      </c>
      <c r="F57" s="98"/>
      <c r="G57" s="99">
        <v>5</v>
      </c>
      <c r="H57" s="71"/>
      <c r="I57" s="94">
        <v>40</v>
      </c>
      <c r="J57" s="72"/>
      <c r="K57" s="73"/>
      <c r="L57" s="74"/>
      <c r="M57" s="75">
        <v>0</v>
      </c>
      <c r="N57" s="96" t="s">
        <v>25</v>
      </c>
      <c r="O57" s="117">
        <f t="shared" si="0"/>
        <v>0</v>
      </c>
    </row>
    <row r="58" spans="1:15" ht="39.95" customHeight="1">
      <c r="A58" s="76">
        <v>54</v>
      </c>
      <c r="B58" s="68" t="s">
        <v>244</v>
      </c>
      <c r="C58" s="68" t="s">
        <v>66</v>
      </c>
      <c r="D58" s="68" t="s">
        <v>146</v>
      </c>
      <c r="E58" s="93">
        <v>10</v>
      </c>
      <c r="F58" s="98"/>
      <c r="G58" s="99">
        <v>10</v>
      </c>
      <c r="H58" s="71"/>
      <c r="I58" s="94">
        <v>40</v>
      </c>
      <c r="J58" s="72"/>
      <c r="K58" s="73"/>
      <c r="L58" s="74"/>
      <c r="M58" s="75">
        <v>0</v>
      </c>
      <c r="N58" s="96" t="s">
        <v>25</v>
      </c>
      <c r="O58" s="117">
        <f t="shared" si="0"/>
        <v>0</v>
      </c>
    </row>
    <row r="59" spans="1:15" ht="39.95" customHeight="1">
      <c r="A59" s="76">
        <v>55</v>
      </c>
      <c r="B59" s="68" t="s">
        <v>245</v>
      </c>
      <c r="C59" s="68" t="s">
        <v>27</v>
      </c>
      <c r="D59" s="68" t="s">
        <v>147</v>
      </c>
      <c r="E59" s="93">
        <v>5</v>
      </c>
      <c r="F59" s="98"/>
      <c r="G59" s="99">
        <v>5</v>
      </c>
      <c r="H59" s="71"/>
      <c r="I59" s="94">
        <v>5</v>
      </c>
      <c r="J59" s="72"/>
      <c r="K59" s="73"/>
      <c r="L59" s="74"/>
      <c r="M59" s="75">
        <v>0</v>
      </c>
      <c r="N59" s="96" t="s">
        <v>25</v>
      </c>
      <c r="O59" s="117">
        <f t="shared" si="0"/>
        <v>0</v>
      </c>
    </row>
    <row r="60" spans="1:15" ht="39.95" customHeight="1">
      <c r="A60" s="76">
        <v>56</v>
      </c>
      <c r="B60" s="68" t="s">
        <v>252</v>
      </c>
      <c r="C60" s="68" t="s">
        <v>208</v>
      </c>
      <c r="D60" s="68" t="s">
        <v>157</v>
      </c>
      <c r="E60" s="93">
        <v>5</v>
      </c>
      <c r="F60" s="98"/>
      <c r="G60" s="99">
        <v>5</v>
      </c>
      <c r="H60" s="71"/>
      <c r="I60" s="94">
        <v>30</v>
      </c>
      <c r="J60" s="72"/>
      <c r="K60" s="73"/>
      <c r="L60" s="74"/>
      <c r="M60" s="75">
        <v>0</v>
      </c>
      <c r="N60" s="96" t="s">
        <v>25</v>
      </c>
      <c r="O60" s="117">
        <f t="shared" si="0"/>
        <v>0</v>
      </c>
    </row>
    <row r="61" spans="1:15" ht="39.95" customHeight="1">
      <c r="A61" s="76">
        <v>57</v>
      </c>
      <c r="B61" s="68" t="s">
        <v>253</v>
      </c>
      <c r="C61" s="68" t="s">
        <v>32</v>
      </c>
      <c r="D61" s="68" t="s">
        <v>127</v>
      </c>
      <c r="E61" s="93">
        <v>5</v>
      </c>
      <c r="F61" s="98"/>
      <c r="G61" s="99">
        <v>5</v>
      </c>
      <c r="H61" s="71"/>
      <c r="I61" s="94">
        <v>40</v>
      </c>
      <c r="J61" s="72"/>
      <c r="K61" s="73"/>
      <c r="L61" s="74"/>
      <c r="M61" s="75">
        <v>0</v>
      </c>
      <c r="N61" s="96" t="s">
        <v>25</v>
      </c>
      <c r="O61" s="117">
        <f t="shared" si="0"/>
        <v>0</v>
      </c>
    </row>
    <row r="62" spans="1:15" ht="39.95" customHeight="1">
      <c r="A62" s="76">
        <v>58</v>
      </c>
      <c r="B62" s="68" t="s">
        <v>246</v>
      </c>
      <c r="C62" s="68" t="s">
        <v>80</v>
      </c>
      <c r="D62" s="68" t="s">
        <v>160</v>
      </c>
      <c r="E62" s="93">
        <v>0.133</v>
      </c>
      <c r="F62" s="98"/>
      <c r="G62" s="99">
        <v>0.133</v>
      </c>
      <c r="H62" s="71"/>
      <c r="I62" s="94">
        <v>2</v>
      </c>
      <c r="J62" s="72"/>
      <c r="K62" s="73"/>
      <c r="L62" s="74"/>
      <c r="M62" s="75">
        <v>0</v>
      </c>
      <c r="N62" s="96" t="s">
        <v>25</v>
      </c>
      <c r="O62" s="117">
        <f t="shared" si="0"/>
        <v>0</v>
      </c>
    </row>
    <row r="63" spans="1:15" ht="39.95" customHeight="1">
      <c r="A63" s="76">
        <v>59</v>
      </c>
      <c r="B63" s="68" t="s">
        <v>288</v>
      </c>
      <c r="C63" s="68" t="s">
        <v>80</v>
      </c>
      <c r="D63" s="68" t="s">
        <v>171</v>
      </c>
      <c r="E63" s="93">
        <v>0.5</v>
      </c>
      <c r="F63" s="98"/>
      <c r="G63" s="99">
        <v>0.5</v>
      </c>
      <c r="H63" s="71"/>
      <c r="I63" s="94">
        <v>8</v>
      </c>
      <c r="J63" s="72"/>
      <c r="K63" s="73"/>
      <c r="L63" s="74"/>
      <c r="M63" s="75">
        <v>0</v>
      </c>
      <c r="N63" s="96" t="s">
        <v>26</v>
      </c>
      <c r="O63" s="117">
        <f t="shared" si="0"/>
        <v>0</v>
      </c>
    </row>
    <row r="64" spans="1:15" ht="39.95" customHeight="1">
      <c r="A64" s="76">
        <v>60</v>
      </c>
      <c r="B64" s="121" t="s">
        <v>250</v>
      </c>
      <c r="C64" s="121" t="s">
        <v>27</v>
      </c>
      <c r="D64" s="121" t="s">
        <v>172</v>
      </c>
      <c r="E64" s="122">
        <v>5</v>
      </c>
      <c r="F64" s="98"/>
      <c r="G64" s="99">
        <v>5</v>
      </c>
      <c r="H64" s="123"/>
      <c r="I64" s="124">
        <v>60</v>
      </c>
      <c r="J64" s="125"/>
      <c r="K64" s="126"/>
      <c r="L64" s="127"/>
      <c r="M64" s="75">
        <v>0</v>
      </c>
      <c r="N64" s="128" t="s">
        <v>25</v>
      </c>
      <c r="O64" s="129">
        <f t="shared" si="0"/>
        <v>0</v>
      </c>
    </row>
    <row r="65" spans="1:15" ht="39.95" customHeight="1">
      <c r="A65" s="76">
        <v>61</v>
      </c>
      <c r="B65" s="121" t="s">
        <v>249</v>
      </c>
      <c r="C65" s="68" t="s">
        <v>80</v>
      </c>
      <c r="D65" s="68" t="s">
        <v>194</v>
      </c>
      <c r="E65" s="122">
        <v>1</v>
      </c>
      <c r="F65" s="98"/>
      <c r="G65" s="99">
        <v>1</v>
      </c>
      <c r="H65" s="123"/>
      <c r="I65" s="124">
        <v>4</v>
      </c>
      <c r="J65" s="125"/>
      <c r="K65" s="126"/>
      <c r="L65" s="127"/>
      <c r="M65" s="75">
        <v>0</v>
      </c>
      <c r="N65" s="128" t="s">
        <v>26</v>
      </c>
      <c r="O65" s="129">
        <f aca="true" t="shared" si="3" ref="O65:O69">SUM(M65*I65)</f>
        <v>0</v>
      </c>
    </row>
    <row r="66" spans="1:15" ht="39.95" customHeight="1">
      <c r="A66" s="76">
        <v>62</v>
      </c>
      <c r="B66" s="121" t="s">
        <v>248</v>
      </c>
      <c r="C66" s="68" t="s">
        <v>32</v>
      </c>
      <c r="D66" s="144" t="s">
        <v>195</v>
      </c>
      <c r="E66" s="122">
        <v>5</v>
      </c>
      <c r="F66" s="98"/>
      <c r="G66" s="99">
        <v>5</v>
      </c>
      <c r="H66" s="123"/>
      <c r="I66" s="124">
        <v>40</v>
      </c>
      <c r="J66" s="125"/>
      <c r="K66" s="126"/>
      <c r="L66" s="127"/>
      <c r="M66" s="75">
        <v>0</v>
      </c>
      <c r="N66" s="128" t="s">
        <v>25</v>
      </c>
      <c r="O66" s="129">
        <f t="shared" si="3"/>
        <v>0</v>
      </c>
    </row>
    <row r="67" spans="1:15" ht="39.95" customHeight="1">
      <c r="A67" s="76">
        <v>63</v>
      </c>
      <c r="B67" s="121" t="s">
        <v>247</v>
      </c>
      <c r="C67" s="121" t="s">
        <v>27</v>
      </c>
      <c r="D67" s="68" t="s">
        <v>197</v>
      </c>
      <c r="E67" s="122">
        <v>5</v>
      </c>
      <c r="F67" s="98"/>
      <c r="G67" s="99">
        <v>5</v>
      </c>
      <c r="H67" s="123"/>
      <c r="I67" s="124">
        <v>40</v>
      </c>
      <c r="J67" s="125"/>
      <c r="K67" s="126"/>
      <c r="L67" s="127"/>
      <c r="M67" s="75">
        <v>0</v>
      </c>
      <c r="N67" s="128" t="s">
        <v>25</v>
      </c>
      <c r="O67" s="129">
        <f t="shared" si="3"/>
        <v>0</v>
      </c>
    </row>
    <row r="68" spans="1:15" ht="39.95" customHeight="1">
      <c r="A68" s="76">
        <v>64</v>
      </c>
      <c r="B68" s="121" t="s">
        <v>251</v>
      </c>
      <c r="C68" s="121" t="s">
        <v>154</v>
      </c>
      <c r="D68" s="121" t="s">
        <v>204</v>
      </c>
      <c r="E68" s="122">
        <v>1.5</v>
      </c>
      <c r="F68" s="98"/>
      <c r="G68" s="99">
        <v>1.5</v>
      </c>
      <c r="H68" s="123"/>
      <c r="I68" s="124">
        <v>5</v>
      </c>
      <c r="J68" s="125"/>
      <c r="K68" s="126"/>
      <c r="L68" s="127"/>
      <c r="M68" s="75">
        <v>0</v>
      </c>
      <c r="N68" s="128" t="s">
        <v>26</v>
      </c>
      <c r="O68" s="129">
        <f t="shared" si="3"/>
        <v>0</v>
      </c>
    </row>
    <row r="69" spans="1:15" ht="39.95" customHeight="1">
      <c r="A69" s="76">
        <v>65</v>
      </c>
      <c r="B69" s="121" t="s">
        <v>255</v>
      </c>
      <c r="C69" s="121" t="s">
        <v>27</v>
      </c>
      <c r="D69" s="121" t="s">
        <v>205</v>
      </c>
      <c r="E69" s="122">
        <v>5</v>
      </c>
      <c r="F69" s="98"/>
      <c r="G69" s="99">
        <v>5</v>
      </c>
      <c r="H69" s="123"/>
      <c r="I69" s="124">
        <v>30</v>
      </c>
      <c r="J69" s="125"/>
      <c r="K69" s="126"/>
      <c r="L69" s="127"/>
      <c r="M69" s="75">
        <v>0</v>
      </c>
      <c r="N69" s="128" t="s">
        <v>25</v>
      </c>
      <c r="O69" s="129">
        <f t="shared" si="3"/>
        <v>0</v>
      </c>
    </row>
    <row r="70" spans="1:15" ht="39.95" customHeight="1">
      <c r="A70" s="76">
        <v>66</v>
      </c>
      <c r="B70" s="121" t="s">
        <v>256</v>
      </c>
      <c r="C70" s="68" t="s">
        <v>44</v>
      </c>
      <c r="D70" s="121" t="s">
        <v>190</v>
      </c>
      <c r="E70" s="122">
        <v>5</v>
      </c>
      <c r="F70" s="98"/>
      <c r="G70" s="99">
        <v>5</v>
      </c>
      <c r="H70" s="123"/>
      <c r="I70" s="124">
        <v>50</v>
      </c>
      <c r="J70" s="125"/>
      <c r="K70" s="126"/>
      <c r="L70" s="127"/>
      <c r="M70" s="75">
        <v>0</v>
      </c>
      <c r="N70" s="128" t="s">
        <v>25</v>
      </c>
      <c r="O70" s="129">
        <f aca="true" t="shared" si="4" ref="O70">SUM(M70*I70)</f>
        <v>0</v>
      </c>
    </row>
    <row r="71" spans="1:15" ht="39.95" customHeight="1">
      <c r="A71" s="76">
        <v>67</v>
      </c>
      <c r="B71" s="121" t="s">
        <v>230</v>
      </c>
      <c r="C71" s="121" t="s">
        <v>231</v>
      </c>
      <c r="D71" s="121" t="s">
        <v>205</v>
      </c>
      <c r="E71" s="122">
        <v>0.12</v>
      </c>
      <c r="F71" s="98"/>
      <c r="G71" s="99">
        <v>0.12</v>
      </c>
      <c r="H71" s="123"/>
      <c r="I71" s="124">
        <v>15</v>
      </c>
      <c r="J71" s="125"/>
      <c r="K71" s="126"/>
      <c r="L71" s="127"/>
      <c r="M71" s="75">
        <v>0</v>
      </c>
      <c r="N71" s="128" t="s">
        <v>26</v>
      </c>
      <c r="O71" s="129">
        <f aca="true" t="shared" si="5" ref="O71">SUM(M71*I71)</f>
        <v>0</v>
      </c>
    </row>
    <row r="72" spans="1:15" ht="39.95" customHeight="1">
      <c r="A72" s="76">
        <v>68</v>
      </c>
      <c r="B72" s="121" t="s">
        <v>257</v>
      </c>
      <c r="C72" s="121" t="s">
        <v>27</v>
      </c>
      <c r="D72" s="121" t="s">
        <v>205</v>
      </c>
      <c r="E72" s="122">
        <v>5</v>
      </c>
      <c r="F72" s="98"/>
      <c r="G72" s="99">
        <v>5</v>
      </c>
      <c r="H72" s="123"/>
      <c r="I72" s="124">
        <v>60</v>
      </c>
      <c r="J72" s="125"/>
      <c r="K72" s="126"/>
      <c r="L72" s="127"/>
      <c r="M72" s="75">
        <v>0</v>
      </c>
      <c r="N72" s="128" t="s">
        <v>25</v>
      </c>
      <c r="O72" s="129">
        <f aca="true" t="shared" si="6" ref="O72">SUM(M72*I72)</f>
        <v>0</v>
      </c>
    </row>
    <row r="73" spans="1:15" ht="39.95" customHeight="1">
      <c r="A73" s="76">
        <v>69</v>
      </c>
      <c r="B73" s="121" t="s">
        <v>258</v>
      </c>
      <c r="C73" s="121" t="s">
        <v>27</v>
      </c>
      <c r="D73" s="121" t="s">
        <v>205</v>
      </c>
      <c r="E73" s="122">
        <v>5</v>
      </c>
      <c r="F73" s="98"/>
      <c r="G73" s="99">
        <v>5</v>
      </c>
      <c r="H73" s="123"/>
      <c r="I73" s="124">
        <v>60</v>
      </c>
      <c r="J73" s="125"/>
      <c r="K73" s="126"/>
      <c r="L73" s="127"/>
      <c r="M73" s="75">
        <v>0</v>
      </c>
      <c r="N73" s="128" t="s">
        <v>25</v>
      </c>
      <c r="O73" s="129">
        <f aca="true" t="shared" si="7" ref="O73">SUM(M73*I73)</f>
        <v>0</v>
      </c>
    </row>
    <row r="74" spans="1:15" ht="39.95" customHeight="1">
      <c r="A74" s="76">
        <v>70</v>
      </c>
      <c r="B74" s="121" t="s">
        <v>232</v>
      </c>
      <c r="C74" s="121" t="s">
        <v>27</v>
      </c>
      <c r="D74" s="121" t="s">
        <v>233</v>
      </c>
      <c r="E74" s="122">
        <v>5</v>
      </c>
      <c r="F74" s="98"/>
      <c r="G74" s="99">
        <v>5</v>
      </c>
      <c r="H74" s="123"/>
      <c r="I74" s="124">
        <v>20</v>
      </c>
      <c r="J74" s="125"/>
      <c r="K74" s="126"/>
      <c r="L74" s="127"/>
      <c r="M74" s="75">
        <v>0</v>
      </c>
      <c r="N74" s="128" t="s">
        <v>25</v>
      </c>
      <c r="O74" s="129">
        <f aca="true" t="shared" si="8" ref="O74">SUM(M74*I74)</f>
        <v>0</v>
      </c>
    </row>
    <row r="75" spans="1:15" ht="39.95" customHeight="1">
      <c r="A75" s="76">
        <v>71</v>
      </c>
      <c r="B75" s="121" t="s">
        <v>234</v>
      </c>
      <c r="C75" s="121" t="s">
        <v>27</v>
      </c>
      <c r="D75" s="121" t="s">
        <v>205</v>
      </c>
      <c r="E75" s="122">
        <v>5</v>
      </c>
      <c r="F75" s="98"/>
      <c r="G75" s="99">
        <v>5</v>
      </c>
      <c r="H75" s="123"/>
      <c r="I75" s="124">
        <v>40</v>
      </c>
      <c r="J75" s="125"/>
      <c r="K75" s="126"/>
      <c r="L75" s="127"/>
      <c r="M75" s="75">
        <v>0</v>
      </c>
      <c r="N75" s="128" t="s">
        <v>25</v>
      </c>
      <c r="O75" s="129">
        <f aca="true" t="shared" si="9" ref="O75:O76">SUM(M75*I75)</f>
        <v>0</v>
      </c>
    </row>
    <row r="76" spans="1:15" ht="39.95" customHeight="1">
      <c r="A76" s="146">
        <v>72</v>
      </c>
      <c r="B76" s="121" t="s">
        <v>236</v>
      </c>
      <c r="C76" s="121" t="s">
        <v>237</v>
      </c>
      <c r="D76" s="121" t="s">
        <v>205</v>
      </c>
      <c r="E76" s="122">
        <v>0.06</v>
      </c>
      <c r="F76" s="98"/>
      <c r="G76" s="99" t="s">
        <v>238</v>
      </c>
      <c r="H76" s="123"/>
      <c r="I76" s="124">
        <v>1</v>
      </c>
      <c r="J76" s="125"/>
      <c r="K76" s="126"/>
      <c r="L76" s="127"/>
      <c r="M76" s="75">
        <v>0</v>
      </c>
      <c r="N76" s="128" t="s">
        <v>26</v>
      </c>
      <c r="O76" s="129">
        <f t="shared" si="9"/>
        <v>0</v>
      </c>
    </row>
    <row r="77" spans="1:15" ht="39.95" customHeight="1">
      <c r="A77" s="131"/>
      <c r="B77" s="154" t="s">
        <v>196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  <c r="O77" s="130">
        <f>SUM(O5:O76)</f>
        <v>0</v>
      </c>
    </row>
    <row r="78" spans="1:15" ht="39.95" customHeight="1">
      <c r="A78" s="131"/>
      <c r="B78" s="154" t="s">
        <v>219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6"/>
      <c r="O78" s="130"/>
    </row>
    <row r="79" spans="1:15" ht="90.75" customHeight="1">
      <c r="A79" s="35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</row>
    <row r="80" spans="1:15" ht="90.75" customHeight="1">
      <c r="A80" s="43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</row>
    <row r="81" spans="1:15" ht="90.75" customHeight="1">
      <c r="A81" s="35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</row>
    <row r="82" spans="1:15" ht="90.75" customHeight="1">
      <c r="A82" s="43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</row>
    <row r="83" spans="1:15" ht="90.75" customHeight="1">
      <c r="A83" s="35"/>
      <c r="B83" s="49"/>
      <c r="C83" s="37"/>
      <c r="D83" s="36"/>
      <c r="E83" s="38"/>
      <c r="F83" s="29"/>
      <c r="G83" s="29"/>
      <c r="H83" s="44"/>
      <c r="I83" s="36"/>
      <c r="J83" s="45"/>
      <c r="K83" s="46"/>
      <c r="L83" s="47"/>
      <c r="M83" s="40"/>
      <c r="N83" s="41"/>
      <c r="O83" s="48"/>
    </row>
    <row r="84" spans="1:15" ht="84" customHeight="1">
      <c r="A84" s="43"/>
      <c r="B84" s="36"/>
      <c r="C84" s="37"/>
      <c r="D84" s="36"/>
      <c r="E84" s="38"/>
      <c r="F84" s="29"/>
      <c r="G84" s="29"/>
      <c r="H84" s="30"/>
      <c r="I84" s="39"/>
      <c r="J84" s="31"/>
      <c r="K84" s="32"/>
      <c r="L84" s="33"/>
      <c r="M84" s="40"/>
      <c r="N84" s="41"/>
      <c r="O84" s="42"/>
    </row>
    <row r="85" spans="1:15" ht="90.75" customHeight="1">
      <c r="A85" s="35"/>
      <c r="B85" s="36"/>
      <c r="C85" s="37"/>
      <c r="D85" s="36"/>
      <c r="E85" s="38"/>
      <c r="F85" s="29"/>
      <c r="G85" s="29"/>
      <c r="H85" s="44"/>
      <c r="I85" s="36"/>
      <c r="J85" s="45"/>
      <c r="K85" s="46"/>
      <c r="L85" s="47"/>
      <c r="M85" s="40"/>
      <c r="N85" s="41"/>
      <c r="O85" s="48"/>
    </row>
    <row r="86" spans="1:15" ht="90.75" customHeight="1">
      <c r="A86" s="43"/>
      <c r="B86" s="36"/>
      <c r="C86" s="37"/>
      <c r="D86" s="36"/>
      <c r="E86" s="38"/>
      <c r="F86" s="29"/>
      <c r="G86" s="29"/>
      <c r="H86" s="44"/>
      <c r="I86" s="36"/>
      <c r="J86" s="45"/>
      <c r="K86" s="46"/>
      <c r="L86" s="47"/>
      <c r="M86" s="40"/>
      <c r="N86" s="41"/>
      <c r="O86" s="48"/>
    </row>
    <row r="87" spans="1:15" ht="90.75" customHeight="1">
      <c r="A87" s="35"/>
      <c r="B87" s="36"/>
      <c r="C87" s="37"/>
      <c r="D87" s="36"/>
      <c r="E87" s="38"/>
      <c r="F87" s="29"/>
      <c r="G87" s="29"/>
      <c r="H87" s="44"/>
      <c r="I87" s="36"/>
      <c r="J87" s="45"/>
      <c r="K87" s="46"/>
      <c r="L87" s="47"/>
      <c r="M87" s="40"/>
      <c r="N87" s="41"/>
      <c r="O87" s="48"/>
    </row>
    <row r="88" spans="1:15" ht="90.75" customHeight="1">
      <c r="A88" s="43"/>
      <c r="B88" s="36"/>
      <c r="C88" s="37"/>
      <c r="D88" s="36"/>
      <c r="E88" s="38"/>
      <c r="F88" s="29"/>
      <c r="G88" s="29"/>
      <c r="H88" s="44"/>
      <c r="I88" s="36"/>
      <c r="J88" s="45"/>
      <c r="K88" s="46"/>
      <c r="L88" s="47"/>
      <c r="M88" s="40"/>
      <c r="N88" s="41"/>
      <c r="O88" s="48"/>
    </row>
    <row r="89" spans="1:15" ht="90.75" customHeight="1">
      <c r="A89" s="35"/>
      <c r="B89" s="36"/>
      <c r="C89" s="37"/>
      <c r="D89" s="36"/>
      <c r="E89" s="38"/>
      <c r="F89" s="29"/>
      <c r="G89" s="29"/>
      <c r="H89" s="44"/>
      <c r="I89" s="36"/>
      <c r="J89" s="45"/>
      <c r="K89" s="46"/>
      <c r="L89" s="47"/>
      <c r="M89" s="40"/>
      <c r="N89" s="41"/>
      <c r="O89" s="48"/>
    </row>
    <row r="90" spans="1:15" ht="90.75" customHeight="1">
      <c r="A90" s="43"/>
      <c r="B90" s="36"/>
      <c r="C90" s="37"/>
      <c r="D90" s="36"/>
      <c r="E90" s="38"/>
      <c r="F90" s="29"/>
      <c r="G90" s="29"/>
      <c r="H90" s="44"/>
      <c r="I90" s="36"/>
      <c r="J90" s="45"/>
      <c r="K90" s="46"/>
      <c r="L90" s="47"/>
      <c r="M90" s="40"/>
      <c r="N90" s="41"/>
      <c r="O90" s="48"/>
    </row>
    <row r="91" spans="1:15" ht="90.75" customHeight="1">
      <c r="A91" s="35"/>
      <c r="B91" s="36"/>
      <c r="C91" s="37"/>
      <c r="D91" s="36"/>
      <c r="E91" s="38"/>
      <c r="F91" s="29"/>
      <c r="G91" s="29"/>
      <c r="H91" s="44"/>
      <c r="I91" s="36"/>
      <c r="J91" s="45"/>
      <c r="K91" s="46"/>
      <c r="L91" s="47"/>
      <c r="M91" s="40"/>
      <c r="N91" s="41"/>
      <c r="O91" s="48"/>
    </row>
    <row r="92" spans="1:15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2.7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</row>
    <row r="96" spans="1:15" ht="12.7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</row>
    <row r="97" spans="1:15" ht="1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84" customHeight="1">
      <c r="A98" s="54"/>
      <c r="B98" s="28"/>
      <c r="C98" s="54"/>
      <c r="D98" s="54"/>
      <c r="E98" s="28"/>
      <c r="F98" s="29"/>
      <c r="G98" s="29"/>
      <c r="H98" s="30"/>
      <c r="I98" s="28"/>
      <c r="J98" s="31"/>
      <c r="K98" s="32"/>
      <c r="L98" s="33"/>
      <c r="M98" s="151"/>
      <c r="N98" s="151"/>
      <c r="O98" s="34"/>
    </row>
    <row r="99" spans="1:15" ht="84" customHeight="1">
      <c r="A99" s="35"/>
      <c r="B99" s="36"/>
      <c r="C99" s="37"/>
      <c r="D99" s="36"/>
      <c r="E99" s="38"/>
      <c r="F99" s="29"/>
      <c r="G99" s="29"/>
      <c r="H99" s="30"/>
      <c r="I99" s="39"/>
      <c r="J99" s="31"/>
      <c r="K99" s="32"/>
      <c r="L99" s="33"/>
      <c r="M99" s="40"/>
      <c r="N99" s="41"/>
      <c r="O99" s="42"/>
    </row>
    <row r="100" spans="1:15" ht="98.25" customHeight="1">
      <c r="A100" s="43"/>
      <c r="B100" s="36"/>
      <c r="C100" s="37"/>
      <c r="D100" s="36"/>
      <c r="E100" s="38"/>
      <c r="F100" s="29"/>
      <c r="G100" s="29"/>
      <c r="H100" s="44"/>
      <c r="I100" s="36"/>
      <c r="J100" s="45"/>
      <c r="K100" s="46"/>
      <c r="L100" s="47"/>
      <c r="M100" s="40"/>
      <c r="N100" s="41"/>
      <c r="O100" s="48"/>
    </row>
    <row r="101" spans="1:15" ht="90.75" customHeight="1">
      <c r="A101" s="35"/>
      <c r="B101" s="36"/>
      <c r="C101" s="37"/>
      <c r="D101" s="36"/>
      <c r="E101" s="38"/>
      <c r="F101" s="29"/>
      <c r="G101" s="29"/>
      <c r="H101" s="44"/>
      <c r="I101" s="36"/>
      <c r="J101" s="45"/>
      <c r="K101" s="46"/>
      <c r="L101" s="47"/>
      <c r="M101" s="40"/>
      <c r="N101" s="41"/>
      <c r="O101" s="48"/>
    </row>
    <row r="102" spans="1:15" ht="90.75" customHeight="1">
      <c r="A102" s="43"/>
      <c r="B102" s="36"/>
      <c r="C102" s="37"/>
      <c r="D102" s="37"/>
      <c r="E102" s="38"/>
      <c r="F102" s="29"/>
      <c r="G102" s="29"/>
      <c r="H102" s="44"/>
      <c r="I102" s="36"/>
      <c r="J102" s="45"/>
      <c r="K102" s="46"/>
      <c r="L102" s="47"/>
      <c r="M102" s="40"/>
      <c r="N102" s="41"/>
      <c r="O102" s="48"/>
    </row>
    <row r="103" spans="1:15" ht="90.75" customHeight="1">
      <c r="A103" s="35"/>
      <c r="B103" s="36"/>
      <c r="C103" s="37"/>
      <c r="D103" s="36"/>
      <c r="E103" s="38"/>
      <c r="F103" s="29"/>
      <c r="G103" s="29"/>
      <c r="H103" s="44"/>
      <c r="I103" s="36"/>
      <c r="J103" s="45"/>
      <c r="K103" s="46"/>
      <c r="L103" s="47"/>
      <c r="M103" s="40"/>
      <c r="N103" s="41"/>
      <c r="O103" s="48"/>
    </row>
    <row r="104" spans="1:15" ht="90.75" customHeight="1">
      <c r="A104" s="43"/>
      <c r="B104" s="36"/>
      <c r="C104" s="37"/>
      <c r="D104" s="36"/>
      <c r="E104" s="38"/>
      <c r="F104" s="29"/>
      <c r="G104" s="29"/>
      <c r="H104" s="44"/>
      <c r="I104" s="36"/>
      <c r="J104" s="45"/>
      <c r="K104" s="46"/>
      <c r="L104" s="47"/>
      <c r="M104" s="40"/>
      <c r="N104" s="41"/>
      <c r="O104" s="48"/>
    </row>
    <row r="105" spans="1:15" ht="90.75" customHeight="1">
      <c r="A105" s="35"/>
      <c r="B105" s="36"/>
      <c r="C105" s="37"/>
      <c r="D105" s="36"/>
      <c r="E105" s="38"/>
      <c r="F105" s="29"/>
      <c r="G105" s="29"/>
      <c r="H105" s="44"/>
      <c r="I105" s="36"/>
      <c r="J105" s="45"/>
      <c r="K105" s="46"/>
      <c r="L105" s="47"/>
      <c r="M105" s="40"/>
      <c r="N105" s="41"/>
      <c r="O105" s="48"/>
    </row>
    <row r="106" spans="1:15" ht="90.75" customHeight="1">
      <c r="A106" s="43"/>
      <c r="B106" s="50"/>
      <c r="C106" s="37"/>
      <c r="D106" s="36"/>
      <c r="E106" s="38"/>
      <c r="F106" s="29"/>
      <c r="G106" s="29"/>
      <c r="H106" s="44"/>
      <c r="I106" s="36"/>
      <c r="J106" s="45"/>
      <c r="K106" s="46"/>
      <c r="L106" s="47"/>
      <c r="M106" s="40"/>
      <c r="N106" s="41"/>
      <c r="O106" s="48"/>
    </row>
    <row r="107" spans="1:15" ht="182.25" customHeight="1">
      <c r="A107" s="35"/>
      <c r="B107" s="51"/>
      <c r="C107" s="37"/>
      <c r="D107" s="36"/>
      <c r="E107" s="38"/>
      <c r="F107" s="29"/>
      <c r="G107" s="29"/>
      <c r="H107" s="44"/>
      <c r="I107" s="36"/>
      <c r="J107" s="45"/>
      <c r="K107" s="46"/>
      <c r="L107" s="47"/>
      <c r="M107" s="40"/>
      <c r="N107" s="41"/>
      <c r="O107" s="48"/>
    </row>
    <row r="108" spans="1:15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2.7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</row>
    <row r="111" spans="1:15" ht="12.7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1:15" ht="1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84" customHeight="1">
      <c r="A113" s="54"/>
      <c r="B113" s="28"/>
      <c r="C113" s="54"/>
      <c r="D113" s="54"/>
      <c r="E113" s="28"/>
      <c r="F113" s="29"/>
      <c r="G113" s="29"/>
      <c r="H113" s="30"/>
      <c r="I113" s="28"/>
      <c r="J113" s="31"/>
      <c r="K113" s="32"/>
      <c r="L113" s="33"/>
      <c r="M113" s="151"/>
      <c r="N113" s="151"/>
      <c r="O113" s="34"/>
    </row>
    <row r="114" spans="1:15" ht="84" customHeight="1">
      <c r="A114" s="35"/>
      <c r="B114" s="36"/>
      <c r="C114" s="37"/>
      <c r="D114" s="36"/>
      <c r="E114" s="38"/>
      <c r="F114" s="29"/>
      <c r="G114" s="29"/>
      <c r="H114" s="30"/>
      <c r="I114" s="39"/>
      <c r="J114" s="31"/>
      <c r="K114" s="32"/>
      <c r="L114" s="33"/>
      <c r="M114" s="40"/>
      <c r="N114" s="41"/>
      <c r="O114" s="42"/>
    </row>
    <row r="115" spans="1:15" ht="98.25" customHeight="1">
      <c r="A115" s="43"/>
      <c r="B115" s="36"/>
      <c r="C115" s="37"/>
      <c r="D115" s="36"/>
      <c r="E115" s="38"/>
      <c r="F115" s="29"/>
      <c r="G115" s="29"/>
      <c r="H115" s="44"/>
      <c r="I115" s="36"/>
      <c r="J115" s="45"/>
      <c r="K115" s="46"/>
      <c r="L115" s="47"/>
      <c r="M115" s="40"/>
      <c r="N115" s="41"/>
      <c r="O115" s="48"/>
    </row>
    <row r="116" spans="1:15" ht="98.25" customHeight="1">
      <c r="A116" s="35"/>
      <c r="B116" s="36"/>
      <c r="C116" s="37"/>
      <c r="D116" s="36"/>
      <c r="E116" s="38"/>
      <c r="F116" s="29"/>
      <c r="G116" s="29"/>
      <c r="H116" s="44"/>
      <c r="I116" s="36"/>
      <c r="J116" s="45"/>
      <c r="K116" s="46"/>
      <c r="L116" s="47"/>
      <c r="M116" s="40"/>
      <c r="N116" s="41"/>
      <c r="O116" s="48"/>
    </row>
    <row r="117" spans="1:15" ht="98.25" customHeight="1">
      <c r="A117" s="43"/>
      <c r="B117" s="36"/>
      <c r="C117" s="52"/>
      <c r="D117" s="36"/>
      <c r="E117" s="38"/>
      <c r="F117" s="29"/>
      <c r="G117" s="29"/>
      <c r="H117" s="44"/>
      <c r="I117" s="36"/>
      <c r="J117" s="45"/>
      <c r="K117" s="46"/>
      <c r="L117" s="47"/>
      <c r="M117" s="40"/>
      <c r="N117" s="41"/>
      <c r="O117" s="48"/>
    </row>
    <row r="118" spans="1:15" ht="90.75" customHeight="1">
      <c r="A118" s="35"/>
      <c r="B118" s="36"/>
      <c r="C118" s="37"/>
      <c r="D118" s="36"/>
      <c r="E118" s="38"/>
      <c r="F118" s="29"/>
      <c r="G118" s="29"/>
      <c r="H118" s="44"/>
      <c r="I118" s="36"/>
      <c r="J118" s="45"/>
      <c r="K118" s="46"/>
      <c r="L118" s="47"/>
      <c r="M118" s="40"/>
      <c r="N118" s="41"/>
      <c r="O118" s="48"/>
    </row>
    <row r="119" spans="1:1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7.25">
      <c r="A120" s="26"/>
      <c r="B120" s="53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</sheetData>
  <sheetProtection algorithmName="SHA-512" hashValue="NDY4KrC+S5grWUKvtXRU3DmF5CkexGi89/NvMcK6oIRCBr07zeslaXciu+48lkDM2Hha9vb57fqd9np6iZfzPw==" saltValue="4mAjuL/6e6CciK0SjDkzWA==" spinCount="100000" sheet="1" objects="1" scenarios="1"/>
  <autoFilter ref="B1:B161"/>
  <mergeCells count="8">
    <mergeCell ref="A110:O111"/>
    <mergeCell ref="M113:N113"/>
    <mergeCell ref="A1:O2"/>
    <mergeCell ref="M4:N4"/>
    <mergeCell ref="A95:O96"/>
    <mergeCell ref="M98:N98"/>
    <mergeCell ref="B77:N77"/>
    <mergeCell ref="B78:N78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2:O45"/>
  <sheetViews>
    <sheetView zoomScale="90" zoomScaleNormal="90" workbookViewId="0" topLeftCell="A1">
      <selection activeCell="D38" sqref="D38"/>
    </sheetView>
  </sheetViews>
  <sheetFormatPr defaultColWidth="9.140625" defaultRowHeight="12.75"/>
  <cols>
    <col min="1" max="1" width="6.57421875" style="1" customWidth="1"/>
    <col min="2" max="2" width="40.7109375" style="1" customWidth="1"/>
    <col min="3" max="3" width="44.28125" style="1" customWidth="1"/>
    <col min="4" max="4" width="33.140625" style="1" customWidth="1"/>
    <col min="5" max="5" width="15.2812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5.7109375" style="1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ht="15.75" thickBot="1"/>
    <row r="2" spans="1:15" ht="14.45" customHeight="1">
      <c r="A2" s="159" t="s">
        <v>29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4.45" customHeight="1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ht="1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 t="s">
        <v>10</v>
      </c>
      <c r="O4" s="2" t="s">
        <v>11</v>
      </c>
    </row>
    <row r="5" spans="1:15" ht="86.25" customHeight="1">
      <c r="A5" s="148" t="s">
        <v>12</v>
      </c>
      <c r="B5" s="78" t="s">
        <v>13</v>
      </c>
      <c r="C5" s="147" t="s">
        <v>14</v>
      </c>
      <c r="D5" s="147" t="s">
        <v>15</v>
      </c>
      <c r="E5" s="78" t="s">
        <v>16</v>
      </c>
      <c r="F5" s="19" t="s">
        <v>17</v>
      </c>
      <c r="G5" s="19" t="s">
        <v>18</v>
      </c>
      <c r="H5" s="79" t="s">
        <v>19</v>
      </c>
      <c r="I5" s="168" t="s">
        <v>220</v>
      </c>
      <c r="J5" s="169"/>
      <c r="K5" s="81" t="s">
        <v>22</v>
      </c>
      <c r="L5" s="82" t="s">
        <v>23</v>
      </c>
      <c r="M5" s="157" t="s">
        <v>30</v>
      </c>
      <c r="N5" s="158"/>
      <c r="O5" s="83" t="s">
        <v>31</v>
      </c>
    </row>
    <row r="6" spans="1:15" ht="37.9" customHeight="1">
      <c r="A6" s="76">
        <v>1</v>
      </c>
      <c r="B6" s="68" t="s">
        <v>291</v>
      </c>
      <c r="C6" s="68" t="s">
        <v>32</v>
      </c>
      <c r="D6" s="68" t="s">
        <v>289</v>
      </c>
      <c r="E6" s="93">
        <v>5</v>
      </c>
      <c r="F6" s="69"/>
      <c r="G6" s="87">
        <v>5</v>
      </c>
      <c r="H6" s="71">
        <v>360</v>
      </c>
      <c r="I6" s="94">
        <v>100</v>
      </c>
      <c r="J6" s="72">
        <v>360</v>
      </c>
      <c r="K6" s="73">
        <v>510</v>
      </c>
      <c r="L6" s="74">
        <f>J6*K6</f>
        <v>183600</v>
      </c>
      <c r="M6" s="75">
        <v>0</v>
      </c>
      <c r="N6" s="96" t="s">
        <v>25</v>
      </c>
      <c r="O6" s="118">
        <f aca="true" t="shared" si="0" ref="O6:O36">SUM(M6*I6)</f>
        <v>0</v>
      </c>
    </row>
    <row r="7" spans="1:15" ht="37.9" customHeight="1">
      <c r="A7" s="76">
        <v>2</v>
      </c>
      <c r="B7" s="68" t="s">
        <v>124</v>
      </c>
      <c r="C7" s="68" t="s">
        <v>27</v>
      </c>
      <c r="D7" s="68" t="s">
        <v>290</v>
      </c>
      <c r="E7" s="93">
        <v>20</v>
      </c>
      <c r="F7" s="97"/>
      <c r="G7" s="87">
        <v>20</v>
      </c>
      <c r="H7" s="71"/>
      <c r="I7" s="94">
        <v>20</v>
      </c>
      <c r="J7" s="72"/>
      <c r="K7" s="73"/>
      <c r="L7" s="74"/>
      <c r="M7" s="75">
        <v>0</v>
      </c>
      <c r="N7" s="96" t="s">
        <v>25</v>
      </c>
      <c r="O7" s="118">
        <f t="shared" si="0"/>
        <v>0</v>
      </c>
    </row>
    <row r="8" spans="1:15" ht="37.9" customHeight="1">
      <c r="A8" s="76">
        <v>3</v>
      </c>
      <c r="B8" s="68" t="s">
        <v>181</v>
      </c>
      <c r="C8" s="68" t="s">
        <v>129</v>
      </c>
      <c r="D8" s="68" t="s">
        <v>182</v>
      </c>
      <c r="E8" s="93">
        <v>5</v>
      </c>
      <c r="F8" s="69"/>
      <c r="G8" s="87">
        <v>5</v>
      </c>
      <c r="H8" s="71"/>
      <c r="I8" s="94">
        <v>40</v>
      </c>
      <c r="J8" s="72"/>
      <c r="K8" s="73"/>
      <c r="L8" s="74"/>
      <c r="M8" s="75">
        <v>0</v>
      </c>
      <c r="N8" s="96" t="s">
        <v>25</v>
      </c>
      <c r="O8" s="118">
        <f t="shared" si="0"/>
        <v>0</v>
      </c>
    </row>
    <row r="9" spans="1:15" ht="53.25" customHeight="1">
      <c r="A9" s="76">
        <v>4</v>
      </c>
      <c r="B9" s="68" t="s">
        <v>183</v>
      </c>
      <c r="C9" s="68" t="s">
        <v>129</v>
      </c>
      <c r="D9" s="68" t="s">
        <v>184</v>
      </c>
      <c r="E9" s="93">
        <v>5</v>
      </c>
      <c r="F9" s="69"/>
      <c r="G9" s="87">
        <v>5</v>
      </c>
      <c r="H9" s="71"/>
      <c r="I9" s="94">
        <v>60</v>
      </c>
      <c r="J9" s="72"/>
      <c r="K9" s="73"/>
      <c r="L9" s="74"/>
      <c r="M9" s="75">
        <v>0</v>
      </c>
      <c r="N9" s="96" t="s">
        <v>25</v>
      </c>
      <c r="O9" s="118">
        <f t="shared" si="0"/>
        <v>0</v>
      </c>
    </row>
    <row r="10" spans="1:15" ht="37.9" customHeight="1">
      <c r="A10" s="76">
        <v>5</v>
      </c>
      <c r="B10" s="68" t="s">
        <v>292</v>
      </c>
      <c r="C10" s="68" t="s">
        <v>32</v>
      </c>
      <c r="D10" s="68" t="s">
        <v>81</v>
      </c>
      <c r="E10" s="93">
        <v>5</v>
      </c>
      <c r="F10" s="69"/>
      <c r="G10" s="87">
        <v>5</v>
      </c>
      <c r="H10" s="71"/>
      <c r="I10" s="94">
        <v>160</v>
      </c>
      <c r="J10" s="72"/>
      <c r="K10" s="73"/>
      <c r="L10" s="74"/>
      <c r="M10" s="75">
        <v>0</v>
      </c>
      <c r="N10" s="96" t="s">
        <v>25</v>
      </c>
      <c r="O10" s="118">
        <f t="shared" si="0"/>
        <v>0</v>
      </c>
    </row>
    <row r="11" spans="1:15" ht="39.75" customHeight="1">
      <c r="A11" s="76">
        <v>6</v>
      </c>
      <c r="B11" s="68" t="s">
        <v>222</v>
      </c>
      <c r="C11" s="68" t="s">
        <v>32</v>
      </c>
      <c r="D11" s="68" t="s">
        <v>82</v>
      </c>
      <c r="E11" s="93">
        <v>1</v>
      </c>
      <c r="F11" s="69"/>
      <c r="G11" s="87">
        <v>1</v>
      </c>
      <c r="H11" s="71"/>
      <c r="I11" s="94">
        <v>10</v>
      </c>
      <c r="J11" s="72"/>
      <c r="K11" s="73"/>
      <c r="L11" s="74"/>
      <c r="M11" s="75">
        <v>0</v>
      </c>
      <c r="N11" s="96" t="s">
        <v>25</v>
      </c>
      <c r="O11" s="118">
        <f t="shared" si="0"/>
        <v>0</v>
      </c>
    </row>
    <row r="12" spans="1:15" ht="37.9" customHeight="1">
      <c r="A12" s="76">
        <v>7</v>
      </c>
      <c r="B12" s="68" t="s">
        <v>293</v>
      </c>
      <c r="C12" s="68" t="s">
        <v>32</v>
      </c>
      <c r="D12" s="68" t="s">
        <v>83</v>
      </c>
      <c r="E12" s="93">
        <v>5</v>
      </c>
      <c r="F12" s="69"/>
      <c r="G12" s="87">
        <v>5</v>
      </c>
      <c r="H12" s="71"/>
      <c r="I12" s="94">
        <v>100</v>
      </c>
      <c r="J12" s="72"/>
      <c r="K12" s="73"/>
      <c r="L12" s="74"/>
      <c r="M12" s="75">
        <v>0</v>
      </c>
      <c r="N12" s="96" t="s">
        <v>25</v>
      </c>
      <c r="O12" s="118">
        <f t="shared" si="0"/>
        <v>0</v>
      </c>
    </row>
    <row r="13" spans="1:15" ht="56.25" customHeight="1">
      <c r="A13" s="76">
        <v>8</v>
      </c>
      <c r="B13" s="68" t="s">
        <v>294</v>
      </c>
      <c r="C13" s="68" t="s">
        <v>32</v>
      </c>
      <c r="D13" s="68" t="s">
        <v>185</v>
      </c>
      <c r="E13" s="93">
        <v>5</v>
      </c>
      <c r="F13" s="69"/>
      <c r="G13" s="87">
        <v>5</v>
      </c>
      <c r="H13" s="71"/>
      <c r="I13" s="94">
        <v>60</v>
      </c>
      <c r="J13" s="72"/>
      <c r="K13" s="73"/>
      <c r="L13" s="74"/>
      <c r="M13" s="75">
        <v>0</v>
      </c>
      <c r="N13" s="96" t="s">
        <v>25</v>
      </c>
      <c r="O13" s="118">
        <f t="shared" si="0"/>
        <v>0</v>
      </c>
    </row>
    <row r="14" spans="1:15" ht="54.75" customHeight="1">
      <c r="A14" s="76">
        <v>9</v>
      </c>
      <c r="B14" s="92" t="s">
        <v>295</v>
      </c>
      <c r="C14" s="68" t="s">
        <v>32</v>
      </c>
      <c r="D14" s="68" t="s">
        <v>180</v>
      </c>
      <c r="E14" s="93">
        <v>5</v>
      </c>
      <c r="F14" s="69"/>
      <c r="G14" s="87">
        <v>5</v>
      </c>
      <c r="H14" s="71"/>
      <c r="I14" s="94">
        <v>100</v>
      </c>
      <c r="J14" s="72"/>
      <c r="K14" s="73"/>
      <c r="L14" s="74"/>
      <c r="M14" s="75">
        <v>0</v>
      </c>
      <c r="N14" s="96" t="s">
        <v>25</v>
      </c>
      <c r="O14" s="118">
        <f t="shared" si="0"/>
        <v>0</v>
      </c>
    </row>
    <row r="15" spans="1:15" ht="37.9" customHeight="1">
      <c r="A15" s="76">
        <v>10</v>
      </c>
      <c r="B15" s="68" t="s">
        <v>300</v>
      </c>
      <c r="C15" s="68" t="s">
        <v>32</v>
      </c>
      <c r="D15" s="68" t="s">
        <v>179</v>
      </c>
      <c r="E15" s="93">
        <v>5</v>
      </c>
      <c r="F15" s="69"/>
      <c r="G15" s="87">
        <v>5</v>
      </c>
      <c r="H15" s="88"/>
      <c r="I15" s="94">
        <v>60</v>
      </c>
      <c r="J15" s="89"/>
      <c r="K15" s="90"/>
      <c r="L15" s="91"/>
      <c r="M15" s="75">
        <v>0</v>
      </c>
      <c r="N15" s="96" t="s">
        <v>25</v>
      </c>
      <c r="O15" s="118">
        <f t="shared" si="0"/>
        <v>0</v>
      </c>
    </row>
    <row r="16" spans="1:15" ht="37.9" customHeight="1">
      <c r="A16" s="76">
        <v>11</v>
      </c>
      <c r="B16" s="68" t="s">
        <v>299</v>
      </c>
      <c r="C16" s="68" t="s">
        <v>27</v>
      </c>
      <c r="D16" s="68" t="s">
        <v>179</v>
      </c>
      <c r="E16" s="93">
        <v>5</v>
      </c>
      <c r="F16" s="69"/>
      <c r="G16" s="87">
        <v>5</v>
      </c>
      <c r="H16" s="71">
        <v>360</v>
      </c>
      <c r="I16" s="94">
        <v>10</v>
      </c>
      <c r="J16" s="72">
        <v>360</v>
      </c>
      <c r="K16" s="73">
        <v>510</v>
      </c>
      <c r="L16" s="74">
        <f aca="true" t="shared" si="1" ref="L16:L23">J16*K16</f>
        <v>183600</v>
      </c>
      <c r="M16" s="75">
        <v>0</v>
      </c>
      <c r="N16" s="96" t="s">
        <v>25</v>
      </c>
      <c r="O16" s="118">
        <f t="shared" si="0"/>
        <v>0</v>
      </c>
    </row>
    <row r="17" spans="1:15" ht="37.9" customHeight="1">
      <c r="A17" s="76">
        <v>12</v>
      </c>
      <c r="B17" s="68" t="s">
        <v>298</v>
      </c>
      <c r="C17" s="68" t="s">
        <v>27</v>
      </c>
      <c r="D17" s="68" t="s">
        <v>221</v>
      </c>
      <c r="E17" s="93">
        <v>5</v>
      </c>
      <c r="F17" s="69"/>
      <c r="G17" s="87">
        <v>5</v>
      </c>
      <c r="H17" s="71">
        <v>1192</v>
      </c>
      <c r="I17" s="94">
        <v>60</v>
      </c>
      <c r="J17" s="72">
        <f aca="true" t="shared" si="2" ref="J17:J23">H17</f>
        <v>1192</v>
      </c>
      <c r="K17" s="73">
        <v>247</v>
      </c>
      <c r="L17" s="74">
        <f t="shared" si="1"/>
        <v>294424</v>
      </c>
      <c r="M17" s="75">
        <v>0</v>
      </c>
      <c r="N17" s="96" t="s">
        <v>25</v>
      </c>
      <c r="O17" s="118">
        <f t="shared" si="0"/>
        <v>0</v>
      </c>
    </row>
    <row r="18" spans="1:15" ht="37.9" customHeight="1">
      <c r="A18" s="76">
        <v>13</v>
      </c>
      <c r="B18" s="68" t="s">
        <v>297</v>
      </c>
      <c r="C18" s="68" t="s">
        <v>27</v>
      </c>
      <c r="D18" s="68" t="s">
        <v>162</v>
      </c>
      <c r="E18" s="93">
        <v>5</v>
      </c>
      <c r="F18" s="69"/>
      <c r="G18" s="87">
        <v>5</v>
      </c>
      <c r="H18" s="71">
        <v>1192</v>
      </c>
      <c r="I18" s="94">
        <v>100</v>
      </c>
      <c r="J18" s="72">
        <f t="shared" si="2"/>
        <v>1192</v>
      </c>
      <c r="K18" s="73">
        <v>247</v>
      </c>
      <c r="L18" s="74">
        <f t="shared" si="1"/>
        <v>294424</v>
      </c>
      <c r="M18" s="75">
        <v>0</v>
      </c>
      <c r="N18" s="96" t="s">
        <v>25</v>
      </c>
      <c r="O18" s="118">
        <f t="shared" si="0"/>
        <v>0</v>
      </c>
    </row>
    <row r="19" spans="1:15" ht="37.9" customHeight="1">
      <c r="A19" s="76">
        <v>14</v>
      </c>
      <c r="B19" s="68" t="s">
        <v>296</v>
      </c>
      <c r="C19" s="68" t="s">
        <v>27</v>
      </c>
      <c r="D19" s="68" t="s">
        <v>162</v>
      </c>
      <c r="E19" s="93">
        <v>5</v>
      </c>
      <c r="F19" s="69"/>
      <c r="G19" s="87">
        <v>5</v>
      </c>
      <c r="H19" s="71">
        <v>1192</v>
      </c>
      <c r="I19" s="94">
        <v>20</v>
      </c>
      <c r="J19" s="72">
        <f t="shared" si="2"/>
        <v>1192</v>
      </c>
      <c r="K19" s="73">
        <v>247</v>
      </c>
      <c r="L19" s="74">
        <f t="shared" si="1"/>
        <v>294424</v>
      </c>
      <c r="M19" s="75">
        <v>0</v>
      </c>
      <c r="N19" s="96" t="s">
        <v>25</v>
      </c>
      <c r="O19" s="118">
        <f t="shared" si="0"/>
        <v>0</v>
      </c>
    </row>
    <row r="20" spans="1:15" ht="37.9" customHeight="1">
      <c r="A20" s="76">
        <v>15</v>
      </c>
      <c r="B20" s="68" t="s">
        <v>301</v>
      </c>
      <c r="C20" s="68" t="s">
        <v>32</v>
      </c>
      <c r="D20" s="68" t="s">
        <v>128</v>
      </c>
      <c r="E20" s="93">
        <v>5</v>
      </c>
      <c r="F20" s="69"/>
      <c r="G20" s="87">
        <v>5</v>
      </c>
      <c r="H20" s="71"/>
      <c r="I20" s="94">
        <v>60</v>
      </c>
      <c r="J20" s="72"/>
      <c r="K20" s="73"/>
      <c r="L20" s="74"/>
      <c r="M20" s="75">
        <v>0</v>
      </c>
      <c r="N20" s="96" t="s">
        <v>25</v>
      </c>
      <c r="O20" s="118">
        <f t="shared" si="0"/>
        <v>0</v>
      </c>
    </row>
    <row r="21" spans="1:15" ht="37.9" customHeight="1">
      <c r="A21" s="76">
        <v>16</v>
      </c>
      <c r="B21" s="68" t="s">
        <v>202</v>
      </c>
      <c r="C21" s="68" t="s">
        <v>84</v>
      </c>
      <c r="D21" s="68" t="s">
        <v>85</v>
      </c>
      <c r="E21" s="93">
        <v>5</v>
      </c>
      <c r="F21" s="69"/>
      <c r="G21" s="87">
        <v>5</v>
      </c>
      <c r="H21" s="71"/>
      <c r="I21" s="94">
        <v>40</v>
      </c>
      <c r="J21" s="72"/>
      <c r="K21" s="73"/>
      <c r="L21" s="74"/>
      <c r="M21" s="75">
        <v>0</v>
      </c>
      <c r="N21" s="96" t="s">
        <v>25</v>
      </c>
      <c r="O21" s="118">
        <f t="shared" si="0"/>
        <v>0</v>
      </c>
    </row>
    <row r="22" spans="1:15" ht="37.9" customHeight="1">
      <c r="A22" s="76">
        <v>17</v>
      </c>
      <c r="B22" s="68" t="s">
        <v>201</v>
      </c>
      <c r="C22" s="68" t="s">
        <v>86</v>
      </c>
      <c r="D22" s="68" t="s">
        <v>87</v>
      </c>
      <c r="E22" s="93">
        <v>5</v>
      </c>
      <c r="F22" s="69"/>
      <c r="G22" s="87">
        <v>5</v>
      </c>
      <c r="H22" s="71">
        <v>1192</v>
      </c>
      <c r="I22" s="94">
        <v>10</v>
      </c>
      <c r="J22" s="72">
        <f t="shared" si="2"/>
        <v>1192</v>
      </c>
      <c r="K22" s="73">
        <v>247</v>
      </c>
      <c r="L22" s="74">
        <f t="shared" si="1"/>
        <v>294424</v>
      </c>
      <c r="M22" s="75">
        <v>0</v>
      </c>
      <c r="N22" s="96" t="s">
        <v>25</v>
      </c>
      <c r="O22" s="118">
        <f t="shared" si="0"/>
        <v>0</v>
      </c>
    </row>
    <row r="23" spans="1:15" ht="37.9" customHeight="1">
      <c r="A23" s="76">
        <v>18</v>
      </c>
      <c r="B23" s="68" t="s">
        <v>302</v>
      </c>
      <c r="C23" s="68" t="s">
        <v>229</v>
      </c>
      <c r="D23" s="68" t="s">
        <v>88</v>
      </c>
      <c r="E23" s="93">
        <v>12</v>
      </c>
      <c r="F23" s="69"/>
      <c r="G23" s="87">
        <v>12</v>
      </c>
      <c r="H23" s="71">
        <v>1192</v>
      </c>
      <c r="I23" s="94">
        <v>72</v>
      </c>
      <c r="J23" s="72">
        <f t="shared" si="2"/>
        <v>1192</v>
      </c>
      <c r="K23" s="73">
        <v>247</v>
      </c>
      <c r="L23" s="74">
        <f t="shared" si="1"/>
        <v>294424</v>
      </c>
      <c r="M23" s="75">
        <v>0</v>
      </c>
      <c r="N23" s="96" t="s">
        <v>26</v>
      </c>
      <c r="O23" s="118">
        <f t="shared" si="0"/>
        <v>0</v>
      </c>
    </row>
    <row r="24" spans="1:15" ht="37.9" customHeight="1">
      <c r="A24" s="76">
        <v>19</v>
      </c>
      <c r="B24" s="68" t="s">
        <v>303</v>
      </c>
      <c r="C24" s="68" t="s">
        <v>129</v>
      </c>
      <c r="D24" s="68" t="s">
        <v>136</v>
      </c>
      <c r="E24" s="93">
        <v>5</v>
      </c>
      <c r="F24" s="69"/>
      <c r="G24" s="87">
        <v>5</v>
      </c>
      <c r="H24" s="71"/>
      <c r="I24" s="94">
        <v>50</v>
      </c>
      <c r="J24" s="72"/>
      <c r="K24" s="73"/>
      <c r="L24" s="74"/>
      <c r="M24" s="75">
        <v>0</v>
      </c>
      <c r="N24" s="96" t="s">
        <v>25</v>
      </c>
      <c r="O24" s="118">
        <f>SUM(M24*I24)</f>
        <v>0</v>
      </c>
    </row>
    <row r="25" spans="1:15" ht="37.9" customHeight="1">
      <c r="A25" s="76">
        <v>20</v>
      </c>
      <c r="B25" s="68" t="s">
        <v>304</v>
      </c>
      <c r="C25" s="68" t="s">
        <v>27</v>
      </c>
      <c r="D25" s="68" t="s">
        <v>228</v>
      </c>
      <c r="E25" s="93">
        <v>5</v>
      </c>
      <c r="F25" s="69"/>
      <c r="G25" s="87">
        <v>5</v>
      </c>
      <c r="H25" s="71"/>
      <c r="I25" s="94">
        <v>10</v>
      </c>
      <c r="J25" s="72"/>
      <c r="K25" s="73"/>
      <c r="L25" s="74"/>
      <c r="M25" s="75">
        <v>0</v>
      </c>
      <c r="N25" s="96" t="s">
        <v>25</v>
      </c>
      <c r="O25" s="118">
        <f t="shared" si="0"/>
        <v>0</v>
      </c>
    </row>
    <row r="26" spans="1:15" ht="37.9" customHeight="1">
      <c r="A26" s="76">
        <v>21</v>
      </c>
      <c r="B26" s="68" t="s">
        <v>305</v>
      </c>
      <c r="C26" s="68" t="s">
        <v>129</v>
      </c>
      <c r="D26" s="68" t="s">
        <v>136</v>
      </c>
      <c r="E26" s="93">
        <v>5</v>
      </c>
      <c r="F26" s="98"/>
      <c r="G26" s="100">
        <v>5</v>
      </c>
      <c r="H26" s="71"/>
      <c r="I26" s="94">
        <v>60</v>
      </c>
      <c r="J26" s="72"/>
      <c r="K26" s="73"/>
      <c r="L26" s="74"/>
      <c r="M26" s="75">
        <v>0</v>
      </c>
      <c r="N26" s="96" t="s">
        <v>25</v>
      </c>
      <c r="O26" s="118">
        <f t="shared" si="0"/>
        <v>0</v>
      </c>
    </row>
    <row r="27" spans="1:15" ht="37.9" customHeight="1">
      <c r="A27" s="76">
        <v>22</v>
      </c>
      <c r="B27" s="68" t="s">
        <v>306</v>
      </c>
      <c r="C27" s="68" t="s">
        <v>161</v>
      </c>
      <c r="D27" s="68" t="s">
        <v>162</v>
      </c>
      <c r="E27" s="93">
        <v>5</v>
      </c>
      <c r="F27" s="98"/>
      <c r="G27" s="100">
        <v>5</v>
      </c>
      <c r="H27" s="71"/>
      <c r="I27" s="94">
        <v>25</v>
      </c>
      <c r="J27" s="72"/>
      <c r="K27" s="73"/>
      <c r="L27" s="74"/>
      <c r="M27" s="75">
        <v>0</v>
      </c>
      <c r="N27" s="96" t="s">
        <v>25</v>
      </c>
      <c r="O27" s="118">
        <f t="shared" si="0"/>
        <v>0</v>
      </c>
    </row>
    <row r="28" spans="1:15" ht="37.9" customHeight="1">
      <c r="A28" s="76">
        <v>23</v>
      </c>
      <c r="B28" s="68" t="s">
        <v>308</v>
      </c>
      <c r="C28" s="68" t="s">
        <v>163</v>
      </c>
      <c r="D28" s="68" t="s">
        <v>164</v>
      </c>
      <c r="E28" s="93">
        <v>5</v>
      </c>
      <c r="F28" s="98"/>
      <c r="G28" s="100">
        <v>5</v>
      </c>
      <c r="H28" s="71"/>
      <c r="I28" s="94">
        <v>40</v>
      </c>
      <c r="J28" s="72"/>
      <c r="K28" s="73"/>
      <c r="L28" s="74"/>
      <c r="M28" s="75">
        <v>0</v>
      </c>
      <c r="N28" s="96" t="s">
        <v>25</v>
      </c>
      <c r="O28" s="118">
        <f t="shared" si="0"/>
        <v>0</v>
      </c>
    </row>
    <row r="29" spans="1:15" ht="37.9" customHeight="1">
      <c r="A29" s="76">
        <v>24</v>
      </c>
      <c r="B29" s="68" t="s">
        <v>307</v>
      </c>
      <c r="C29" s="68" t="s">
        <v>27</v>
      </c>
      <c r="D29" s="68" t="s">
        <v>165</v>
      </c>
      <c r="E29" s="93">
        <v>5</v>
      </c>
      <c r="F29" s="98"/>
      <c r="G29" s="100">
        <v>5</v>
      </c>
      <c r="H29" s="71"/>
      <c r="I29" s="94">
        <v>60</v>
      </c>
      <c r="J29" s="72"/>
      <c r="K29" s="73"/>
      <c r="L29" s="74"/>
      <c r="M29" s="75">
        <v>0</v>
      </c>
      <c r="N29" s="96" t="s">
        <v>25</v>
      </c>
      <c r="O29" s="118">
        <f t="shared" si="0"/>
        <v>0</v>
      </c>
    </row>
    <row r="30" spans="1:15" ht="37.9" customHeight="1">
      <c r="A30" s="76">
        <v>25</v>
      </c>
      <c r="B30" s="68" t="s">
        <v>309</v>
      </c>
      <c r="C30" s="68" t="s">
        <v>163</v>
      </c>
      <c r="D30" s="68" t="s">
        <v>166</v>
      </c>
      <c r="E30" s="93">
        <v>5</v>
      </c>
      <c r="F30" s="98"/>
      <c r="G30" s="100">
        <v>5</v>
      </c>
      <c r="H30" s="71"/>
      <c r="I30" s="94">
        <v>140</v>
      </c>
      <c r="J30" s="72"/>
      <c r="K30" s="73"/>
      <c r="L30" s="74"/>
      <c r="M30" s="75">
        <v>0</v>
      </c>
      <c r="N30" s="96" t="s">
        <v>25</v>
      </c>
      <c r="O30" s="118">
        <f t="shared" si="0"/>
        <v>0</v>
      </c>
    </row>
    <row r="31" spans="1:15" ht="37.9" customHeight="1">
      <c r="A31" s="76">
        <v>26</v>
      </c>
      <c r="B31" s="68" t="s">
        <v>311</v>
      </c>
      <c r="C31" s="68" t="s">
        <v>32</v>
      </c>
      <c r="D31" s="68" t="s">
        <v>317</v>
      </c>
      <c r="E31" s="93">
        <v>5</v>
      </c>
      <c r="F31" s="98"/>
      <c r="G31" s="100">
        <v>5</v>
      </c>
      <c r="H31" s="71"/>
      <c r="I31" s="94">
        <v>30</v>
      </c>
      <c r="J31" s="72"/>
      <c r="K31" s="73"/>
      <c r="L31" s="74"/>
      <c r="M31" s="75">
        <v>0</v>
      </c>
      <c r="N31" s="96" t="s">
        <v>25</v>
      </c>
      <c r="O31" s="118">
        <f t="shared" si="0"/>
        <v>0</v>
      </c>
    </row>
    <row r="32" spans="1:15" ht="37.9" customHeight="1">
      <c r="A32" s="76">
        <v>27</v>
      </c>
      <c r="B32" s="68" t="s">
        <v>310</v>
      </c>
      <c r="C32" s="68" t="s">
        <v>27</v>
      </c>
      <c r="D32" s="68" t="s">
        <v>167</v>
      </c>
      <c r="E32" s="93">
        <v>20</v>
      </c>
      <c r="F32" s="98"/>
      <c r="G32" s="100">
        <v>20</v>
      </c>
      <c r="H32" s="71"/>
      <c r="I32" s="94">
        <v>15</v>
      </c>
      <c r="J32" s="72"/>
      <c r="K32" s="73"/>
      <c r="L32" s="74"/>
      <c r="M32" s="75">
        <v>0</v>
      </c>
      <c r="N32" s="96" t="s">
        <v>25</v>
      </c>
      <c r="O32" s="118">
        <f t="shared" si="0"/>
        <v>0</v>
      </c>
    </row>
    <row r="33" spans="1:15" ht="37.9" customHeight="1">
      <c r="A33" s="76">
        <v>28</v>
      </c>
      <c r="B33" s="68" t="s">
        <v>312</v>
      </c>
      <c r="C33" s="68" t="s">
        <v>27</v>
      </c>
      <c r="D33" s="68" t="s">
        <v>162</v>
      </c>
      <c r="E33" s="93">
        <v>1</v>
      </c>
      <c r="F33" s="69"/>
      <c r="G33" s="87">
        <v>1</v>
      </c>
      <c r="H33" s="71"/>
      <c r="I33" s="94">
        <v>20</v>
      </c>
      <c r="J33" s="72"/>
      <c r="K33" s="73"/>
      <c r="L33" s="74"/>
      <c r="M33" s="75">
        <v>0</v>
      </c>
      <c r="N33" s="96" t="s">
        <v>25</v>
      </c>
      <c r="O33" s="118">
        <f t="shared" si="0"/>
        <v>0</v>
      </c>
    </row>
    <row r="34" spans="1:15" ht="37.9" customHeight="1">
      <c r="A34" s="76">
        <v>29</v>
      </c>
      <c r="B34" s="68" t="s">
        <v>313</v>
      </c>
      <c r="C34" s="68" t="s">
        <v>27</v>
      </c>
      <c r="D34" s="68" t="s">
        <v>173</v>
      </c>
      <c r="E34" s="93">
        <v>5</v>
      </c>
      <c r="F34" s="69"/>
      <c r="G34" s="87">
        <v>5</v>
      </c>
      <c r="H34" s="71"/>
      <c r="I34" s="94">
        <v>60</v>
      </c>
      <c r="J34" s="72"/>
      <c r="K34" s="73"/>
      <c r="L34" s="74"/>
      <c r="M34" s="75">
        <v>0</v>
      </c>
      <c r="N34" s="96" t="s">
        <v>25</v>
      </c>
      <c r="O34" s="118">
        <f t="shared" si="0"/>
        <v>0</v>
      </c>
    </row>
    <row r="35" spans="1:15" ht="37.9" customHeight="1">
      <c r="A35" s="76">
        <v>30</v>
      </c>
      <c r="B35" s="119" t="s">
        <v>314</v>
      </c>
      <c r="C35" s="68" t="s">
        <v>163</v>
      </c>
      <c r="D35" s="120" t="s">
        <v>165</v>
      </c>
      <c r="E35" s="93">
        <v>5</v>
      </c>
      <c r="F35" s="69"/>
      <c r="G35" s="87">
        <v>5</v>
      </c>
      <c r="H35" s="71"/>
      <c r="I35" s="94">
        <v>40</v>
      </c>
      <c r="J35" s="72"/>
      <c r="K35" s="73"/>
      <c r="L35" s="74"/>
      <c r="M35" s="75">
        <v>0</v>
      </c>
      <c r="N35" s="96" t="s">
        <v>25</v>
      </c>
      <c r="O35" s="118">
        <f t="shared" si="0"/>
        <v>0</v>
      </c>
    </row>
    <row r="36" spans="1:15" ht="37.9" customHeight="1">
      <c r="A36" s="76">
        <v>31</v>
      </c>
      <c r="B36" s="68" t="s">
        <v>315</v>
      </c>
      <c r="C36" s="68" t="s">
        <v>163</v>
      </c>
      <c r="D36" s="68" t="s">
        <v>173</v>
      </c>
      <c r="E36" s="93">
        <v>5</v>
      </c>
      <c r="F36" s="69"/>
      <c r="G36" s="87">
        <v>5</v>
      </c>
      <c r="H36" s="71"/>
      <c r="I36" s="94">
        <v>40</v>
      </c>
      <c r="J36" s="72"/>
      <c r="K36" s="73"/>
      <c r="L36" s="74"/>
      <c r="M36" s="75">
        <v>0</v>
      </c>
      <c r="N36" s="96" t="s">
        <v>25</v>
      </c>
      <c r="O36" s="118">
        <f t="shared" si="0"/>
        <v>0</v>
      </c>
    </row>
    <row r="37" spans="1:15" ht="37.9" customHeight="1">
      <c r="A37" s="76">
        <v>32</v>
      </c>
      <c r="B37" s="68" t="s">
        <v>316</v>
      </c>
      <c r="C37" s="149" t="s">
        <v>154</v>
      </c>
      <c r="D37" s="68" t="s">
        <v>191</v>
      </c>
      <c r="E37" s="93">
        <v>5</v>
      </c>
      <c r="F37" s="69"/>
      <c r="G37" s="87">
        <v>5</v>
      </c>
      <c r="H37" s="71"/>
      <c r="I37" s="94">
        <v>25</v>
      </c>
      <c r="J37" s="72"/>
      <c r="K37" s="73"/>
      <c r="L37" s="74"/>
      <c r="M37" s="75">
        <v>0</v>
      </c>
      <c r="N37" s="96" t="s">
        <v>26</v>
      </c>
      <c r="O37" s="118">
        <f aca="true" t="shared" si="3" ref="O37:O42">SUM(M37*I37)</f>
        <v>0</v>
      </c>
    </row>
    <row r="38" spans="1:15" ht="37.9" customHeight="1">
      <c r="A38" s="76">
        <v>33</v>
      </c>
      <c r="B38" s="68" t="s">
        <v>318</v>
      </c>
      <c r="C38" s="149" t="s">
        <v>154</v>
      </c>
      <c r="D38" s="68" t="s">
        <v>198</v>
      </c>
      <c r="E38" s="93">
        <v>1</v>
      </c>
      <c r="F38" s="69"/>
      <c r="G38" s="87">
        <v>1</v>
      </c>
      <c r="H38" s="71"/>
      <c r="I38" s="94">
        <v>20</v>
      </c>
      <c r="J38" s="72"/>
      <c r="K38" s="73"/>
      <c r="L38" s="74"/>
      <c r="M38" s="75">
        <v>0</v>
      </c>
      <c r="N38" s="96" t="s">
        <v>26</v>
      </c>
      <c r="O38" s="118">
        <f t="shared" si="3"/>
        <v>0</v>
      </c>
    </row>
    <row r="39" spans="1:15" ht="37.9" customHeight="1">
      <c r="A39" s="76">
        <v>34</v>
      </c>
      <c r="B39" s="68" t="s">
        <v>322</v>
      </c>
      <c r="C39" s="68" t="s">
        <v>163</v>
      </c>
      <c r="D39" s="68" t="s">
        <v>199</v>
      </c>
      <c r="E39" s="93">
        <v>5</v>
      </c>
      <c r="F39" s="69"/>
      <c r="G39" s="87">
        <v>5</v>
      </c>
      <c r="H39" s="71"/>
      <c r="I39" s="94">
        <v>40</v>
      </c>
      <c r="J39" s="72"/>
      <c r="K39" s="73"/>
      <c r="L39" s="74"/>
      <c r="M39" s="75">
        <v>0</v>
      </c>
      <c r="N39" s="96" t="s">
        <v>25</v>
      </c>
      <c r="O39" s="118">
        <f t="shared" si="3"/>
        <v>0</v>
      </c>
    </row>
    <row r="40" spans="1:15" ht="37.9" customHeight="1">
      <c r="A40" s="76">
        <v>35</v>
      </c>
      <c r="B40" s="68" t="s">
        <v>321</v>
      </c>
      <c r="C40" s="68" t="s">
        <v>27</v>
      </c>
      <c r="D40" s="68" t="s">
        <v>235</v>
      </c>
      <c r="E40" s="93">
        <v>5</v>
      </c>
      <c r="F40" s="69"/>
      <c r="G40" s="87">
        <v>5</v>
      </c>
      <c r="H40" s="71"/>
      <c r="I40" s="94">
        <v>30</v>
      </c>
      <c r="J40" s="72"/>
      <c r="K40" s="73"/>
      <c r="L40" s="74"/>
      <c r="M40" s="75">
        <v>0</v>
      </c>
      <c r="N40" s="96" t="s">
        <v>25</v>
      </c>
      <c r="O40" s="118">
        <f t="shared" si="3"/>
        <v>0</v>
      </c>
    </row>
    <row r="41" spans="1:15" ht="37.9" customHeight="1">
      <c r="A41" s="76">
        <v>36</v>
      </c>
      <c r="B41" s="68" t="s">
        <v>319</v>
      </c>
      <c r="C41" s="68" t="s">
        <v>163</v>
      </c>
      <c r="D41" s="68" t="s">
        <v>200</v>
      </c>
      <c r="E41" s="93">
        <v>5</v>
      </c>
      <c r="F41" s="69"/>
      <c r="G41" s="87">
        <v>5</v>
      </c>
      <c r="H41" s="71"/>
      <c r="I41" s="94">
        <v>40</v>
      </c>
      <c r="J41" s="72"/>
      <c r="K41" s="73"/>
      <c r="L41" s="74"/>
      <c r="M41" s="75">
        <v>0</v>
      </c>
      <c r="N41" s="96" t="s">
        <v>25</v>
      </c>
      <c r="O41" s="118">
        <f t="shared" si="3"/>
        <v>0</v>
      </c>
    </row>
    <row r="42" spans="1:15" ht="37.9" customHeight="1">
      <c r="A42" s="76">
        <v>37</v>
      </c>
      <c r="B42" s="68" t="s">
        <v>320</v>
      </c>
      <c r="C42" s="68" t="s">
        <v>163</v>
      </c>
      <c r="D42" s="68" t="s">
        <v>206</v>
      </c>
      <c r="E42" s="93">
        <v>5</v>
      </c>
      <c r="F42" s="69"/>
      <c r="G42" s="87">
        <v>5</v>
      </c>
      <c r="H42" s="71"/>
      <c r="I42" s="94">
        <v>20</v>
      </c>
      <c r="J42" s="72"/>
      <c r="K42" s="73"/>
      <c r="L42" s="74"/>
      <c r="M42" s="75">
        <v>0</v>
      </c>
      <c r="N42" s="96" t="s">
        <v>25</v>
      </c>
      <c r="O42" s="118">
        <f t="shared" si="3"/>
        <v>0</v>
      </c>
    </row>
    <row r="43" spans="1:15" ht="37.9" customHeight="1" thickBot="1">
      <c r="A43" s="77"/>
      <c r="B43" s="165" t="s">
        <v>33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16">
        <f>SUM(O6:O42)</f>
        <v>0</v>
      </c>
    </row>
    <row r="44" spans="1:15" ht="37.9" customHeight="1" thickBot="1">
      <c r="A44" s="77"/>
      <c r="B44" s="165" t="s">
        <v>219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7"/>
      <c r="O44" s="116"/>
    </row>
    <row r="45" ht="12.75">
      <c r="B45" s="55"/>
    </row>
  </sheetData>
  <sheetProtection sheet="1" objects="1" scenarios="1"/>
  <autoFilter ref="B1:B45"/>
  <mergeCells count="5">
    <mergeCell ref="M5:N5"/>
    <mergeCell ref="A2:O3"/>
    <mergeCell ref="B43:N43"/>
    <mergeCell ref="B44:N44"/>
    <mergeCell ref="I5:J5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2"/>
  <sheetViews>
    <sheetView zoomScale="90" zoomScaleNormal="90" workbookViewId="0" topLeftCell="A1">
      <selection activeCell="F8" sqref="F8"/>
    </sheetView>
  </sheetViews>
  <sheetFormatPr defaultColWidth="9.140625" defaultRowHeight="12.75"/>
  <cols>
    <col min="1" max="1" width="6.57421875" style="1" customWidth="1"/>
    <col min="2" max="2" width="59.28125" style="1" customWidth="1"/>
    <col min="3" max="3" width="28.7109375" style="1" customWidth="1"/>
    <col min="4" max="4" width="52.5742187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3.28125" style="112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spans="1:15" ht="15.75" thickBo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69.75" customHeight="1">
      <c r="A4" s="148" t="s">
        <v>12</v>
      </c>
      <c r="B4" s="3" t="s">
        <v>13</v>
      </c>
      <c r="C4" s="148" t="s">
        <v>14</v>
      </c>
      <c r="D4" s="148" t="s">
        <v>15</v>
      </c>
      <c r="E4" s="3" t="s">
        <v>16</v>
      </c>
      <c r="F4" s="4" t="s">
        <v>17</v>
      </c>
      <c r="G4" s="4" t="s">
        <v>18</v>
      </c>
      <c r="H4" s="5" t="s">
        <v>19</v>
      </c>
      <c r="I4" s="3" t="s">
        <v>35</v>
      </c>
      <c r="J4" s="6" t="s">
        <v>36</v>
      </c>
      <c r="K4" s="7" t="s">
        <v>22</v>
      </c>
      <c r="L4" s="8" t="s">
        <v>23</v>
      </c>
      <c r="M4" s="170" t="s">
        <v>30</v>
      </c>
      <c r="N4" s="170"/>
      <c r="O4" s="9" t="s">
        <v>24</v>
      </c>
    </row>
    <row r="5" spans="1:15" ht="34.9" customHeight="1">
      <c r="A5" s="57">
        <v>1</v>
      </c>
      <c r="B5" s="11" t="s">
        <v>203</v>
      </c>
      <c r="C5" s="56" t="s">
        <v>32</v>
      </c>
      <c r="D5" s="11" t="s">
        <v>37</v>
      </c>
      <c r="E5" s="12">
        <v>1</v>
      </c>
      <c r="F5" s="62"/>
      <c r="G5" s="4">
        <v>1</v>
      </c>
      <c r="H5" s="5"/>
      <c r="I5" s="14">
        <v>10</v>
      </c>
      <c r="J5" s="6"/>
      <c r="K5" s="7"/>
      <c r="L5" s="8"/>
      <c r="M5" s="113">
        <v>0</v>
      </c>
      <c r="N5" s="17" t="s">
        <v>25</v>
      </c>
      <c r="O5" s="18">
        <f>SUM(M5*I5)</f>
        <v>0</v>
      </c>
    </row>
    <row r="6" spans="1:15" ht="34.9" customHeight="1">
      <c r="A6" s="57">
        <v>2</v>
      </c>
      <c r="B6" s="11" t="s">
        <v>186</v>
      </c>
      <c r="C6" s="56" t="s">
        <v>32</v>
      </c>
      <c r="D6" s="11" t="s">
        <v>187</v>
      </c>
      <c r="E6" s="12">
        <v>1</v>
      </c>
      <c r="F6" s="62"/>
      <c r="G6" s="4">
        <v>1</v>
      </c>
      <c r="H6" s="13"/>
      <c r="I6" s="14">
        <v>20</v>
      </c>
      <c r="J6" s="14"/>
      <c r="K6" s="15"/>
      <c r="L6" s="16"/>
      <c r="M6" s="113">
        <v>0</v>
      </c>
      <c r="N6" s="17" t="s">
        <v>25</v>
      </c>
      <c r="O6" s="18">
        <f aca="true" t="shared" si="0" ref="O6:O17">SUM(M6*I6)</f>
        <v>0</v>
      </c>
    </row>
    <row r="7" spans="1:15" ht="34.9" customHeight="1">
      <c r="A7" s="57">
        <v>3</v>
      </c>
      <c r="B7" s="11" t="s">
        <v>90</v>
      </c>
      <c r="C7" s="56" t="s">
        <v>89</v>
      </c>
      <c r="D7" s="11" t="s">
        <v>91</v>
      </c>
      <c r="E7" s="12">
        <v>1</v>
      </c>
      <c r="F7" s="62"/>
      <c r="G7" s="4">
        <v>1</v>
      </c>
      <c r="H7" s="13"/>
      <c r="I7" s="14">
        <v>5</v>
      </c>
      <c r="J7" s="14"/>
      <c r="K7" s="15"/>
      <c r="L7" s="16"/>
      <c r="M7" s="113">
        <v>0</v>
      </c>
      <c r="N7" s="17" t="s">
        <v>25</v>
      </c>
      <c r="O7" s="18">
        <f t="shared" si="0"/>
        <v>0</v>
      </c>
    </row>
    <row r="8" spans="1:15" ht="34.9" customHeight="1">
      <c r="A8" s="57">
        <v>4</v>
      </c>
      <c r="B8" s="11" t="s">
        <v>148</v>
      </c>
      <c r="C8" s="56" t="s">
        <v>32</v>
      </c>
      <c r="D8" s="11" t="s">
        <v>149</v>
      </c>
      <c r="E8" s="12">
        <v>1</v>
      </c>
      <c r="F8" s="62"/>
      <c r="G8" s="4">
        <v>1</v>
      </c>
      <c r="H8" s="13"/>
      <c r="I8" s="14">
        <v>50</v>
      </c>
      <c r="J8" s="14"/>
      <c r="K8" s="15"/>
      <c r="L8" s="16"/>
      <c r="M8" s="113">
        <v>0</v>
      </c>
      <c r="N8" s="17" t="s">
        <v>25</v>
      </c>
      <c r="O8" s="18">
        <f t="shared" si="0"/>
        <v>0</v>
      </c>
    </row>
    <row r="9" spans="1:15" ht="34.9" customHeight="1">
      <c r="A9" s="57">
        <v>5</v>
      </c>
      <c r="B9" s="11" t="s">
        <v>92</v>
      </c>
      <c r="C9" s="56" t="s">
        <v>93</v>
      </c>
      <c r="D9" s="11" t="s">
        <v>94</v>
      </c>
      <c r="E9" s="12">
        <v>1</v>
      </c>
      <c r="F9" s="62"/>
      <c r="G9" s="4">
        <v>1</v>
      </c>
      <c r="H9" s="13"/>
      <c r="I9" s="14">
        <v>60</v>
      </c>
      <c r="J9" s="14"/>
      <c r="K9" s="15"/>
      <c r="L9" s="16"/>
      <c r="M9" s="113">
        <v>0</v>
      </c>
      <c r="N9" s="17" t="s">
        <v>25</v>
      </c>
      <c r="O9" s="18">
        <f t="shared" si="0"/>
        <v>0</v>
      </c>
    </row>
    <row r="10" spans="1:15" ht="36.75" customHeight="1">
      <c r="A10" s="57">
        <v>6</v>
      </c>
      <c r="B10" s="11" t="s">
        <v>108</v>
      </c>
      <c r="C10" s="56" t="s">
        <v>109</v>
      </c>
      <c r="D10" s="11" t="s">
        <v>110</v>
      </c>
      <c r="E10" s="12">
        <v>20</v>
      </c>
      <c r="F10" s="62"/>
      <c r="G10" s="19">
        <v>20</v>
      </c>
      <c r="H10" s="20"/>
      <c r="I10" s="14">
        <v>300</v>
      </c>
      <c r="J10" s="21"/>
      <c r="K10" s="22"/>
      <c r="L10" s="23"/>
      <c r="M10" s="114">
        <v>0</v>
      </c>
      <c r="N10" s="17" t="s">
        <v>26</v>
      </c>
      <c r="O10" s="18">
        <f t="shared" si="0"/>
        <v>0</v>
      </c>
    </row>
    <row r="11" spans="1:15" ht="34.9" customHeight="1">
      <c r="A11" s="57">
        <v>7</v>
      </c>
      <c r="B11" s="11" t="s">
        <v>111</v>
      </c>
      <c r="C11" s="56" t="s">
        <v>112</v>
      </c>
      <c r="D11" s="11" t="s">
        <v>113</v>
      </c>
      <c r="E11" s="12">
        <v>20</v>
      </c>
      <c r="F11" s="62"/>
      <c r="G11" s="19">
        <v>20</v>
      </c>
      <c r="H11" s="20"/>
      <c r="I11" s="14">
        <v>60</v>
      </c>
      <c r="J11" s="21"/>
      <c r="K11" s="22"/>
      <c r="L11" s="23"/>
      <c r="M11" s="114">
        <v>0</v>
      </c>
      <c r="N11" s="17" t="s">
        <v>26</v>
      </c>
      <c r="O11" s="18">
        <f t="shared" si="0"/>
        <v>0</v>
      </c>
    </row>
    <row r="12" spans="1:15" ht="34.9" customHeight="1">
      <c r="A12" s="57">
        <v>8</v>
      </c>
      <c r="B12" s="11" t="s">
        <v>114</v>
      </c>
      <c r="C12" s="56" t="s">
        <v>112</v>
      </c>
      <c r="D12" s="11" t="s">
        <v>115</v>
      </c>
      <c r="E12" s="12">
        <v>20</v>
      </c>
      <c r="F12" s="62"/>
      <c r="G12" s="19">
        <v>20</v>
      </c>
      <c r="H12" s="20"/>
      <c r="I12" s="14">
        <v>60</v>
      </c>
      <c r="J12" s="21"/>
      <c r="K12" s="22"/>
      <c r="L12" s="23"/>
      <c r="M12" s="114">
        <v>0</v>
      </c>
      <c r="N12" s="17" t="s">
        <v>26</v>
      </c>
      <c r="O12" s="18">
        <f t="shared" si="0"/>
        <v>0</v>
      </c>
    </row>
    <row r="13" spans="1:15" ht="34.9" customHeight="1">
      <c r="A13" s="57">
        <v>9</v>
      </c>
      <c r="B13" s="11" t="s">
        <v>224</v>
      </c>
      <c r="C13" s="56" t="s">
        <v>143</v>
      </c>
      <c r="D13" s="11" t="s">
        <v>91</v>
      </c>
      <c r="E13" s="12">
        <v>0.5</v>
      </c>
      <c r="F13" s="62"/>
      <c r="G13" s="19">
        <v>0.5</v>
      </c>
      <c r="H13" s="20"/>
      <c r="I13" s="14">
        <v>10</v>
      </c>
      <c r="J13" s="21"/>
      <c r="K13" s="22"/>
      <c r="L13" s="23"/>
      <c r="M13" s="114">
        <v>0</v>
      </c>
      <c r="N13" s="17" t="s">
        <v>26</v>
      </c>
      <c r="O13" s="18">
        <f t="shared" si="0"/>
        <v>0</v>
      </c>
    </row>
    <row r="14" spans="1:15" ht="34.9" customHeight="1">
      <c r="A14" s="57">
        <v>10</v>
      </c>
      <c r="B14" s="11" t="s">
        <v>223</v>
      </c>
      <c r="C14" s="56" t="s">
        <v>174</v>
      </c>
      <c r="D14" s="11" t="s">
        <v>175</v>
      </c>
      <c r="E14" s="12">
        <v>1</v>
      </c>
      <c r="F14" s="62"/>
      <c r="G14" s="19">
        <v>1</v>
      </c>
      <c r="H14" s="20"/>
      <c r="I14" s="14">
        <v>30</v>
      </c>
      <c r="J14" s="21"/>
      <c r="K14" s="22"/>
      <c r="L14" s="23"/>
      <c r="M14" s="114">
        <v>0</v>
      </c>
      <c r="N14" s="24" t="s">
        <v>25</v>
      </c>
      <c r="O14" s="18">
        <f t="shared" si="0"/>
        <v>0</v>
      </c>
    </row>
    <row r="15" spans="1:15" ht="35.1" customHeight="1">
      <c r="A15" s="57">
        <v>11</v>
      </c>
      <c r="B15" s="101" t="s">
        <v>150</v>
      </c>
      <c r="C15" s="102" t="s">
        <v>151</v>
      </c>
      <c r="D15" s="101" t="s">
        <v>152</v>
      </c>
      <c r="E15" s="103">
        <v>1</v>
      </c>
      <c r="F15" s="111"/>
      <c r="G15" s="104">
        <v>1</v>
      </c>
      <c r="H15" s="105"/>
      <c r="I15" s="106">
        <v>40</v>
      </c>
      <c r="J15" s="106"/>
      <c r="K15" s="107"/>
      <c r="L15" s="108"/>
      <c r="M15" s="115">
        <v>0</v>
      </c>
      <c r="N15" s="109" t="s">
        <v>25</v>
      </c>
      <c r="O15" s="110">
        <f t="shared" si="0"/>
        <v>0</v>
      </c>
    </row>
    <row r="16" spans="1:15" ht="35.1" customHeight="1">
      <c r="A16" s="57">
        <v>12</v>
      </c>
      <c r="B16" s="132" t="s">
        <v>158</v>
      </c>
      <c r="C16" s="133" t="s">
        <v>27</v>
      </c>
      <c r="D16" s="132" t="s">
        <v>159</v>
      </c>
      <c r="E16" s="134">
        <v>1</v>
      </c>
      <c r="F16" s="135"/>
      <c r="G16" s="136">
        <v>1</v>
      </c>
      <c r="H16" s="137"/>
      <c r="I16" s="138">
        <v>10</v>
      </c>
      <c r="J16" s="138"/>
      <c r="K16" s="139"/>
      <c r="L16" s="140"/>
      <c r="M16" s="141">
        <v>0</v>
      </c>
      <c r="N16" s="142" t="s">
        <v>25</v>
      </c>
      <c r="O16" s="143">
        <f t="shared" si="0"/>
        <v>0</v>
      </c>
    </row>
    <row r="17" spans="1:15" ht="35.1" customHeight="1" thickBot="1">
      <c r="A17" s="57">
        <v>13</v>
      </c>
      <c r="B17" s="101" t="s">
        <v>192</v>
      </c>
      <c r="C17" s="56" t="s">
        <v>32</v>
      </c>
      <c r="D17" s="101" t="s">
        <v>193</v>
      </c>
      <c r="E17" s="103">
        <v>1</v>
      </c>
      <c r="F17" s="111"/>
      <c r="G17" s="104">
        <v>1</v>
      </c>
      <c r="H17" s="105"/>
      <c r="I17" s="106">
        <v>10</v>
      </c>
      <c r="J17" s="106"/>
      <c r="K17" s="107"/>
      <c r="L17" s="108"/>
      <c r="M17" s="115">
        <v>0</v>
      </c>
      <c r="N17" s="142" t="s">
        <v>25</v>
      </c>
      <c r="O17" s="110">
        <f t="shared" si="0"/>
        <v>0</v>
      </c>
    </row>
    <row r="18" spans="1:15" ht="63.6" customHeight="1" thickBot="1">
      <c r="A18" s="59"/>
      <c r="B18" s="171" t="s">
        <v>38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58">
        <f>SUM(O5:O17)</f>
        <v>0</v>
      </c>
    </row>
    <row r="19" spans="1:15" ht="31.5" customHeight="1" thickBot="1">
      <c r="A19" s="59"/>
      <c r="B19" s="165" t="s">
        <v>219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58"/>
    </row>
    <row r="20" ht="15.75" thickBot="1"/>
    <row r="21" spans="1:15" ht="15.75" customHeight="1">
      <c r="A21" s="159" t="s">
        <v>39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</row>
    <row r="22" spans="1:15" ht="15" customHeight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</row>
    <row r="23" spans="1:15" ht="15" customHeight="1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/>
      <c r="I23" s="2" t="s">
        <v>8</v>
      </c>
      <c r="J23" s="2"/>
      <c r="K23" s="2"/>
      <c r="L23" s="2"/>
      <c r="M23" s="2" t="s">
        <v>9</v>
      </c>
      <c r="N23" s="2" t="s">
        <v>10</v>
      </c>
      <c r="O23" s="2" t="s">
        <v>11</v>
      </c>
    </row>
    <row r="24" spans="1:15" ht="84" customHeight="1">
      <c r="A24" s="148" t="s">
        <v>12</v>
      </c>
      <c r="B24" s="3" t="s">
        <v>13</v>
      </c>
      <c r="C24" s="147" t="s">
        <v>14</v>
      </c>
      <c r="D24" s="147" t="s">
        <v>15</v>
      </c>
      <c r="E24" s="3" t="s">
        <v>16</v>
      </c>
      <c r="F24" s="4" t="s">
        <v>17</v>
      </c>
      <c r="G24" s="4" t="s">
        <v>18</v>
      </c>
      <c r="H24" s="5" t="s">
        <v>19</v>
      </c>
      <c r="I24" s="3" t="s">
        <v>35</v>
      </c>
      <c r="J24" s="6" t="s">
        <v>36</v>
      </c>
      <c r="K24" s="7" t="s">
        <v>22</v>
      </c>
      <c r="L24" s="8" t="s">
        <v>23</v>
      </c>
      <c r="M24" s="180" t="s">
        <v>30</v>
      </c>
      <c r="N24" s="181"/>
      <c r="O24" s="9" t="s">
        <v>24</v>
      </c>
    </row>
    <row r="25" spans="1:15" ht="34.9" customHeight="1">
      <c r="A25" s="57">
        <v>1</v>
      </c>
      <c r="B25" s="11" t="s">
        <v>323</v>
      </c>
      <c r="C25" s="56" t="s">
        <v>226</v>
      </c>
      <c r="D25" s="11" t="s">
        <v>225</v>
      </c>
      <c r="E25" s="12">
        <v>1</v>
      </c>
      <c r="F25" s="62"/>
      <c r="G25" s="14">
        <v>1</v>
      </c>
      <c r="H25" s="5"/>
      <c r="I25" s="14">
        <v>40</v>
      </c>
      <c r="J25" s="6"/>
      <c r="K25" s="7"/>
      <c r="L25" s="8"/>
      <c r="M25" s="113">
        <v>0</v>
      </c>
      <c r="N25" s="17" t="s">
        <v>25</v>
      </c>
      <c r="O25" s="18">
        <f>SUM(M25*I25)</f>
        <v>0</v>
      </c>
    </row>
    <row r="26" spans="1:15" ht="34.9" customHeight="1">
      <c r="A26" s="10">
        <v>2</v>
      </c>
      <c r="B26" s="11" t="s">
        <v>40</v>
      </c>
      <c r="C26" s="56" t="s">
        <v>32</v>
      </c>
      <c r="D26" s="11" t="s">
        <v>95</v>
      </c>
      <c r="E26" s="12">
        <v>5</v>
      </c>
      <c r="F26" s="62"/>
      <c r="G26" s="14">
        <v>5</v>
      </c>
      <c r="H26" s="13"/>
      <c r="I26" s="14">
        <v>200</v>
      </c>
      <c r="J26" s="14">
        <v>360</v>
      </c>
      <c r="K26" s="15">
        <v>510</v>
      </c>
      <c r="L26" s="16">
        <f>J26*K26</f>
        <v>183600</v>
      </c>
      <c r="M26" s="113">
        <v>0</v>
      </c>
      <c r="N26" s="17" t="s">
        <v>25</v>
      </c>
      <c r="O26" s="18">
        <f aca="true" t="shared" si="1" ref="O26:O38">SUM(M26*I26)</f>
        <v>0</v>
      </c>
    </row>
    <row r="27" spans="1:15" ht="34.9" customHeight="1">
      <c r="A27" s="57">
        <v>3</v>
      </c>
      <c r="B27" s="11" t="s">
        <v>96</v>
      </c>
      <c r="C27" s="56" t="s">
        <v>97</v>
      </c>
      <c r="D27" s="11" t="s">
        <v>98</v>
      </c>
      <c r="E27" s="12">
        <v>10</v>
      </c>
      <c r="F27" s="62"/>
      <c r="G27" s="14">
        <v>10</v>
      </c>
      <c r="H27" s="13"/>
      <c r="I27" s="14">
        <v>300</v>
      </c>
      <c r="J27" s="14"/>
      <c r="K27" s="15"/>
      <c r="L27" s="16"/>
      <c r="M27" s="113">
        <v>0</v>
      </c>
      <c r="N27" s="17" t="s">
        <v>25</v>
      </c>
      <c r="O27" s="18">
        <f t="shared" si="1"/>
        <v>0</v>
      </c>
    </row>
    <row r="28" spans="1:15" ht="34.9" customHeight="1">
      <c r="A28" s="10">
        <v>4</v>
      </c>
      <c r="B28" s="11" t="s">
        <v>116</v>
      </c>
      <c r="C28" s="56" t="s">
        <v>117</v>
      </c>
      <c r="D28" s="11" t="s">
        <v>118</v>
      </c>
      <c r="E28" s="63">
        <v>5</v>
      </c>
      <c r="F28" s="62"/>
      <c r="G28" s="14">
        <v>5</v>
      </c>
      <c r="H28" s="13"/>
      <c r="I28" s="14">
        <v>180</v>
      </c>
      <c r="J28" s="14"/>
      <c r="K28" s="15"/>
      <c r="L28" s="16"/>
      <c r="M28" s="113">
        <v>0</v>
      </c>
      <c r="N28" s="17" t="s">
        <v>25</v>
      </c>
      <c r="O28" s="18">
        <f t="shared" si="1"/>
        <v>0</v>
      </c>
    </row>
    <row r="29" spans="1:15" ht="34.9" customHeight="1">
      <c r="A29" s="57">
        <v>5</v>
      </c>
      <c r="B29" s="11" t="s">
        <v>99</v>
      </c>
      <c r="C29" s="56" t="s">
        <v>100</v>
      </c>
      <c r="D29" s="11" t="s">
        <v>101</v>
      </c>
      <c r="E29" s="12">
        <v>5</v>
      </c>
      <c r="F29" s="62"/>
      <c r="G29" s="14">
        <v>5</v>
      </c>
      <c r="H29" s="13"/>
      <c r="I29" s="14">
        <v>60</v>
      </c>
      <c r="J29" s="14"/>
      <c r="K29" s="15"/>
      <c r="L29" s="16"/>
      <c r="M29" s="113">
        <v>0</v>
      </c>
      <c r="N29" s="17" t="s">
        <v>25</v>
      </c>
      <c r="O29" s="18">
        <f t="shared" si="1"/>
        <v>0</v>
      </c>
    </row>
    <row r="30" spans="1:15" ht="34.9" customHeight="1">
      <c r="A30" s="10">
        <v>6</v>
      </c>
      <c r="B30" s="11" t="s">
        <v>153</v>
      </c>
      <c r="C30" s="56" t="s">
        <v>154</v>
      </c>
      <c r="D30" s="11" t="s">
        <v>155</v>
      </c>
      <c r="E30" s="12">
        <v>3</v>
      </c>
      <c r="F30" s="62"/>
      <c r="G30" s="14">
        <v>3</v>
      </c>
      <c r="H30" s="13"/>
      <c r="I30" s="14">
        <v>20</v>
      </c>
      <c r="J30" s="14"/>
      <c r="K30" s="15"/>
      <c r="L30" s="16"/>
      <c r="M30" s="113">
        <v>0</v>
      </c>
      <c r="N30" s="17" t="s">
        <v>25</v>
      </c>
      <c r="O30" s="18">
        <f t="shared" si="1"/>
        <v>0</v>
      </c>
    </row>
    <row r="31" spans="1:15" ht="34.9" customHeight="1">
      <c r="A31" s="57">
        <v>7</v>
      </c>
      <c r="B31" s="11" t="s">
        <v>324</v>
      </c>
      <c r="C31" s="56" t="s">
        <v>156</v>
      </c>
      <c r="D31" s="11" t="s">
        <v>155</v>
      </c>
      <c r="E31" s="12">
        <v>5</v>
      </c>
      <c r="F31" s="62"/>
      <c r="G31" s="14">
        <v>5</v>
      </c>
      <c r="H31" s="13"/>
      <c r="I31" s="14">
        <v>40</v>
      </c>
      <c r="J31" s="14"/>
      <c r="K31" s="15"/>
      <c r="L31" s="16"/>
      <c r="M31" s="113">
        <v>0</v>
      </c>
      <c r="N31" s="17" t="s">
        <v>25</v>
      </c>
      <c r="O31" s="18">
        <f t="shared" si="1"/>
        <v>0</v>
      </c>
    </row>
    <row r="32" spans="1:15" ht="34.9" customHeight="1">
      <c r="A32" s="10">
        <v>8</v>
      </c>
      <c r="B32" s="11" t="s">
        <v>325</v>
      </c>
      <c r="C32" s="56" t="s">
        <v>97</v>
      </c>
      <c r="D32" s="11" t="s">
        <v>102</v>
      </c>
      <c r="E32" s="12">
        <v>5</v>
      </c>
      <c r="F32" s="62"/>
      <c r="G32" s="14">
        <v>5</v>
      </c>
      <c r="H32" s="13"/>
      <c r="I32" s="14">
        <v>40</v>
      </c>
      <c r="J32" s="14"/>
      <c r="K32" s="15"/>
      <c r="L32" s="16"/>
      <c r="M32" s="113">
        <v>0</v>
      </c>
      <c r="N32" s="17" t="s">
        <v>25</v>
      </c>
      <c r="O32" s="18">
        <f t="shared" si="1"/>
        <v>0</v>
      </c>
    </row>
    <row r="33" spans="1:15" ht="34.9" customHeight="1">
      <c r="A33" s="57">
        <v>9</v>
      </c>
      <c r="B33" s="11" t="s">
        <v>103</v>
      </c>
      <c r="C33" s="56" t="s">
        <v>32</v>
      </c>
      <c r="D33" s="11" t="s">
        <v>104</v>
      </c>
      <c r="E33" s="12">
        <v>10</v>
      </c>
      <c r="F33" s="62"/>
      <c r="G33" s="14">
        <v>10</v>
      </c>
      <c r="H33" s="13"/>
      <c r="I33" s="14">
        <v>100</v>
      </c>
      <c r="J33" s="14"/>
      <c r="K33" s="15"/>
      <c r="L33" s="16"/>
      <c r="M33" s="113">
        <v>0</v>
      </c>
      <c r="N33" s="17" t="s">
        <v>25</v>
      </c>
      <c r="O33" s="18">
        <f t="shared" si="1"/>
        <v>0</v>
      </c>
    </row>
    <row r="34" spans="1:15" ht="34.9" customHeight="1">
      <c r="A34" s="10">
        <v>10</v>
      </c>
      <c r="B34" s="11" t="s">
        <v>105</v>
      </c>
      <c r="C34" s="56" t="s">
        <v>106</v>
      </c>
      <c r="D34" s="11" t="s">
        <v>107</v>
      </c>
      <c r="E34" s="12">
        <v>5</v>
      </c>
      <c r="F34" s="62"/>
      <c r="G34" s="14">
        <v>5</v>
      </c>
      <c r="H34" s="13"/>
      <c r="I34" s="14">
        <v>40</v>
      </c>
      <c r="J34" s="14"/>
      <c r="K34" s="15"/>
      <c r="L34" s="16"/>
      <c r="M34" s="113">
        <v>0</v>
      </c>
      <c r="N34" s="17" t="s">
        <v>25</v>
      </c>
      <c r="O34" s="18">
        <f t="shared" si="1"/>
        <v>0</v>
      </c>
    </row>
    <row r="35" spans="1:15" ht="34.9" customHeight="1">
      <c r="A35" s="57">
        <v>11</v>
      </c>
      <c r="B35" s="11" t="s">
        <v>326</v>
      </c>
      <c r="C35" s="56" t="s">
        <v>168</v>
      </c>
      <c r="D35" s="11" t="s">
        <v>169</v>
      </c>
      <c r="E35" s="12">
        <v>5</v>
      </c>
      <c r="F35" s="62"/>
      <c r="G35" s="14">
        <v>5</v>
      </c>
      <c r="H35" s="13"/>
      <c r="I35" s="14">
        <v>30</v>
      </c>
      <c r="J35" s="14"/>
      <c r="K35" s="15"/>
      <c r="L35" s="16"/>
      <c r="M35" s="113">
        <v>0</v>
      </c>
      <c r="N35" s="17" t="s">
        <v>25</v>
      </c>
      <c r="O35" s="18">
        <f t="shared" si="1"/>
        <v>0</v>
      </c>
    </row>
    <row r="36" spans="1:15" ht="34.9" customHeight="1">
      <c r="A36" s="10">
        <v>12</v>
      </c>
      <c r="B36" s="11" t="s">
        <v>170</v>
      </c>
      <c r="C36" s="56" t="s">
        <v>32</v>
      </c>
      <c r="D36" s="11" t="s">
        <v>169</v>
      </c>
      <c r="E36" s="12">
        <v>5</v>
      </c>
      <c r="F36" s="62"/>
      <c r="G36" s="14">
        <v>5</v>
      </c>
      <c r="H36" s="13"/>
      <c r="I36" s="14">
        <v>60</v>
      </c>
      <c r="J36" s="14"/>
      <c r="K36" s="15"/>
      <c r="L36" s="16"/>
      <c r="M36" s="113">
        <v>0</v>
      </c>
      <c r="N36" s="17" t="s">
        <v>25</v>
      </c>
      <c r="O36" s="18">
        <f t="shared" si="1"/>
        <v>0</v>
      </c>
    </row>
    <row r="37" spans="1:15" ht="34.9" customHeight="1">
      <c r="A37" s="57">
        <v>13</v>
      </c>
      <c r="B37" s="11" t="s">
        <v>327</v>
      </c>
      <c r="C37" s="56" t="s">
        <v>168</v>
      </c>
      <c r="D37" s="11" t="s">
        <v>169</v>
      </c>
      <c r="E37" s="12">
        <v>1</v>
      </c>
      <c r="F37" s="62"/>
      <c r="G37" s="14">
        <v>1</v>
      </c>
      <c r="H37" s="13"/>
      <c r="I37" s="14">
        <v>25</v>
      </c>
      <c r="J37" s="14"/>
      <c r="K37" s="15"/>
      <c r="L37" s="16"/>
      <c r="M37" s="113">
        <v>0</v>
      </c>
      <c r="N37" s="17" t="s">
        <v>25</v>
      </c>
      <c r="O37" s="18">
        <f t="shared" si="1"/>
        <v>0</v>
      </c>
    </row>
    <row r="38" spans="1:15" ht="34.9" customHeight="1" thickBot="1">
      <c r="A38" s="10">
        <v>14</v>
      </c>
      <c r="B38" s="11" t="s">
        <v>328</v>
      </c>
      <c r="C38" s="56" t="s">
        <v>32</v>
      </c>
      <c r="D38" s="11" t="s">
        <v>169</v>
      </c>
      <c r="E38" s="12">
        <v>5</v>
      </c>
      <c r="F38" s="62"/>
      <c r="G38" s="14">
        <v>5</v>
      </c>
      <c r="H38" s="13"/>
      <c r="I38" s="14">
        <v>25</v>
      </c>
      <c r="J38" s="14"/>
      <c r="K38" s="15"/>
      <c r="L38" s="16"/>
      <c r="M38" s="113">
        <v>0</v>
      </c>
      <c r="N38" s="17" t="s">
        <v>25</v>
      </c>
      <c r="O38" s="18">
        <f t="shared" si="1"/>
        <v>0</v>
      </c>
    </row>
    <row r="39" spans="1:15" ht="34.9" customHeight="1" thickBot="1">
      <c r="A39" s="61"/>
      <c r="B39" s="174" t="s">
        <v>41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O39" s="60">
        <f>SUM(O25:O38)</f>
        <v>0</v>
      </c>
    </row>
    <row r="40" spans="1:15" ht="34.9" customHeight="1" thickBot="1">
      <c r="A40" s="59"/>
      <c r="B40" s="177" t="s">
        <v>42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O40" s="58">
        <f>O18+O39</f>
        <v>0</v>
      </c>
    </row>
    <row r="41" spans="1:15" ht="34.9" customHeight="1" thickBot="1">
      <c r="A41" s="59"/>
      <c r="B41" s="165" t="s">
        <v>219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58"/>
    </row>
    <row r="42" ht="12.75">
      <c r="B42" s="55"/>
    </row>
  </sheetData>
  <sheetProtection algorithmName="SHA-512" hashValue="QiJ6cKRhOsgqCuCqa5hlRWpdrW4XRIF10eS+3X3kHvx9ZHzDJOB7U4Z6VRsXCbGAkh0n5bZieoMup2o5aZlSHQ==" saltValue="urerNlb9N4kRqRxHQu43zg==" spinCount="100000" sheet="1" objects="1" scenarios="1" selectLockedCells="1"/>
  <mergeCells count="9">
    <mergeCell ref="A1:O2"/>
    <mergeCell ref="M4:N4"/>
    <mergeCell ref="B18:N18"/>
    <mergeCell ref="B19:N19"/>
    <mergeCell ref="B41:N41"/>
    <mergeCell ref="B39:N39"/>
    <mergeCell ref="B40:N40"/>
    <mergeCell ref="A21:O22"/>
    <mergeCell ref="M24:N24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 topLeftCell="A1">
      <selection activeCell="B7" sqref="B7"/>
    </sheetView>
  </sheetViews>
  <sheetFormatPr defaultColWidth="9.140625" defaultRowHeight="12.75"/>
  <cols>
    <col min="1" max="1" width="55.140625" style="0" customWidth="1"/>
    <col min="2" max="2" width="54.00390625" style="0" customWidth="1"/>
  </cols>
  <sheetData>
    <row r="2" spans="1:2" ht="23.25">
      <c r="A2" s="65" t="s">
        <v>130</v>
      </c>
      <c r="B2" s="1"/>
    </row>
    <row r="3" spans="1:2" ht="21">
      <c r="A3" s="64" t="s">
        <v>135</v>
      </c>
      <c r="B3" s="64"/>
    </row>
    <row r="4" spans="1:2" ht="21">
      <c r="A4" s="66" t="s">
        <v>133</v>
      </c>
      <c r="B4" s="67">
        <f>SUM('VV skupina A'!O77)</f>
        <v>0</v>
      </c>
    </row>
    <row r="5" spans="1:2" ht="21">
      <c r="A5" s="66" t="s">
        <v>132</v>
      </c>
      <c r="B5" s="67">
        <f>SUM('VV skupina B'!O43)</f>
        <v>0</v>
      </c>
    </row>
    <row r="6" spans="1:2" ht="21">
      <c r="A6" s="66" t="s">
        <v>131</v>
      </c>
      <c r="B6" s="67">
        <f>SUM('VV skupina C'!O40)</f>
        <v>0</v>
      </c>
    </row>
    <row r="7" spans="1:2" ht="21">
      <c r="A7" s="66" t="s">
        <v>134</v>
      </c>
      <c r="B7" s="67">
        <f>SUM(B4:B6)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Hozik</dc:creator>
  <cp:keywords/>
  <dc:description/>
  <cp:lastModifiedBy>szp@applet.cz</cp:lastModifiedBy>
  <cp:lastPrinted>2023-02-08T08:44:21Z</cp:lastPrinted>
  <dcterms:created xsi:type="dcterms:W3CDTF">2017-01-13T09:17:50Z</dcterms:created>
  <dcterms:modified xsi:type="dcterms:W3CDTF">2023-11-30T07:28:43Z</dcterms:modified>
  <cp:category/>
  <cp:version/>
  <cp:contentType/>
  <cp:contentStatus/>
</cp:coreProperties>
</file>