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botkaj\Desktop\VETUNI - Modernizace způsobu ohřevu TUV\"/>
    </mc:Choice>
  </mc:AlternateContent>
  <xr:revisionPtr revIDLastSave="0" documentId="13_ncr:1_{1AEA8B6C-D006-4490-B839-C2AD5912644B}" xr6:coauthVersionLast="36" xr6:coauthVersionMax="36" xr10:uidLastSave="{00000000-0000-0000-0000-000000000000}"/>
  <bookViews>
    <workbookView xWindow="0" yWindow="0" windowWidth="28800" windowHeight="14100" firstSheet="2" activeTab="2" xr2:uid="{00000000-000D-0000-FFFF-FFFF00000000}"/>
  </bookViews>
  <sheets>
    <sheet name="Pokyny pro vyplnění" sheetId="11" state="hidden" r:id="rId1"/>
    <sheet name="VzorPolozky" sheetId="10" state="hidden" r:id="rId2"/>
    <sheet name="Ohřívače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Ohřívače!$A$1:$U$119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3" i="12" l="1"/>
  <c r="G104" i="12"/>
  <c r="G105" i="12"/>
  <c r="G106" i="12"/>
  <c r="M106" i="12" s="1"/>
  <c r="G107" i="12"/>
  <c r="M107" i="12" s="1"/>
  <c r="G108" i="12"/>
  <c r="M108" i="12" s="1"/>
  <c r="G109" i="12"/>
  <c r="G110" i="12"/>
  <c r="G111" i="12"/>
  <c r="G112" i="12"/>
  <c r="M112" i="12" s="1"/>
  <c r="G113" i="12"/>
  <c r="M113" i="12" s="1"/>
  <c r="G114" i="12"/>
  <c r="G115" i="12"/>
  <c r="M115" i="12" s="1"/>
  <c r="G116" i="12"/>
  <c r="G117" i="12"/>
  <c r="M117" i="12" s="1"/>
  <c r="G102" i="12"/>
  <c r="M102" i="12" s="1"/>
  <c r="G85" i="12"/>
  <c r="M85" i="12" s="1"/>
  <c r="G86" i="12"/>
  <c r="M86" i="12" s="1"/>
  <c r="G87" i="12"/>
  <c r="G88" i="12"/>
  <c r="M88" i="12" s="1"/>
  <c r="G89" i="12"/>
  <c r="M89" i="12" s="1"/>
  <c r="G90" i="12"/>
  <c r="G91" i="12"/>
  <c r="M91" i="12" s="1"/>
  <c r="G92" i="12"/>
  <c r="M92" i="12" s="1"/>
  <c r="G93" i="12"/>
  <c r="G94" i="12"/>
  <c r="M94" i="12" s="1"/>
  <c r="G95" i="12"/>
  <c r="G96" i="12"/>
  <c r="M96" i="12" s="1"/>
  <c r="G97" i="12"/>
  <c r="M97" i="12" s="1"/>
  <c r="G98" i="12"/>
  <c r="G99" i="12"/>
  <c r="M99" i="12" s="1"/>
  <c r="G100" i="12"/>
  <c r="M100" i="12" s="1"/>
  <c r="G84" i="12"/>
  <c r="G67" i="12"/>
  <c r="M67" i="12" s="1"/>
  <c r="G68" i="12"/>
  <c r="M68" i="12" s="1"/>
  <c r="G69" i="12"/>
  <c r="M69" i="12" s="1"/>
  <c r="G70" i="12"/>
  <c r="M70" i="12" s="1"/>
  <c r="G71" i="12"/>
  <c r="G72" i="12"/>
  <c r="M72" i="12" s="1"/>
  <c r="G73" i="12"/>
  <c r="M73" i="12" s="1"/>
  <c r="G74" i="12"/>
  <c r="M74" i="12" s="1"/>
  <c r="G75" i="12"/>
  <c r="M75" i="12" s="1"/>
  <c r="G76" i="12"/>
  <c r="M76" i="12" s="1"/>
  <c r="G77" i="12"/>
  <c r="M77" i="12" s="1"/>
  <c r="G78" i="12"/>
  <c r="M78" i="12" s="1"/>
  <c r="G79" i="12"/>
  <c r="G80" i="12"/>
  <c r="M80" i="12" s="1"/>
  <c r="G81" i="12"/>
  <c r="M81" i="12" s="1"/>
  <c r="G82" i="12"/>
  <c r="M82" i="12" s="1"/>
  <c r="G66" i="12"/>
  <c r="M66" i="12" s="1"/>
  <c r="G49" i="12"/>
  <c r="M49" i="12" s="1"/>
  <c r="G50" i="12"/>
  <c r="M50" i="12" s="1"/>
  <c r="G51" i="12"/>
  <c r="M51" i="12" s="1"/>
  <c r="G52" i="12"/>
  <c r="M52" i="12" s="1"/>
  <c r="G53" i="12"/>
  <c r="M53" i="12" s="1"/>
  <c r="G54" i="12"/>
  <c r="M54" i="12" s="1"/>
  <c r="G55" i="12"/>
  <c r="M55" i="12" s="1"/>
  <c r="G56" i="12"/>
  <c r="M56" i="12" s="1"/>
  <c r="G57" i="12"/>
  <c r="M57" i="12" s="1"/>
  <c r="G58" i="12"/>
  <c r="M58" i="12" s="1"/>
  <c r="G59" i="12"/>
  <c r="M59" i="12" s="1"/>
  <c r="G60" i="12"/>
  <c r="M60" i="12" s="1"/>
  <c r="G61" i="12"/>
  <c r="G62" i="12"/>
  <c r="G63" i="12"/>
  <c r="M63" i="12" s="1"/>
  <c r="G64" i="12"/>
  <c r="M64" i="12" s="1"/>
  <c r="G48" i="12"/>
  <c r="G29" i="12"/>
  <c r="G30" i="12"/>
  <c r="M30" i="12" s="1"/>
  <c r="G31" i="12"/>
  <c r="M31" i="12" s="1"/>
  <c r="G32" i="12"/>
  <c r="M32" i="12" s="1"/>
  <c r="G33" i="12"/>
  <c r="M33" i="12" s="1"/>
  <c r="G34" i="12"/>
  <c r="M34" i="12" s="1"/>
  <c r="G35" i="12"/>
  <c r="M35" i="12" s="1"/>
  <c r="G36" i="12"/>
  <c r="M36" i="12" s="1"/>
  <c r="G37" i="12"/>
  <c r="M37" i="12" s="1"/>
  <c r="G38" i="12"/>
  <c r="M38" i="12" s="1"/>
  <c r="G39" i="12"/>
  <c r="M39" i="12" s="1"/>
  <c r="G40" i="12"/>
  <c r="M40" i="12" s="1"/>
  <c r="G41" i="12"/>
  <c r="M41" i="12" s="1"/>
  <c r="G42" i="12"/>
  <c r="M42" i="12" s="1"/>
  <c r="G43" i="12"/>
  <c r="M43" i="12" s="1"/>
  <c r="G44" i="12"/>
  <c r="G45" i="12"/>
  <c r="M45" i="12" s="1"/>
  <c r="G46" i="12"/>
  <c r="M46" i="12" s="1"/>
  <c r="G28" i="12"/>
  <c r="M28" i="12" s="1"/>
  <c r="G10" i="12"/>
  <c r="M10" i="12" s="1"/>
  <c r="G11" i="12"/>
  <c r="M11" i="12" s="1"/>
  <c r="G12" i="12"/>
  <c r="M12" i="12" s="1"/>
  <c r="G13" i="12"/>
  <c r="M13" i="12" s="1"/>
  <c r="G14" i="12"/>
  <c r="M14" i="12" s="1"/>
  <c r="G15" i="12"/>
  <c r="M15" i="12" s="1"/>
  <c r="G16" i="12"/>
  <c r="M16" i="12" s="1"/>
  <c r="G17" i="12"/>
  <c r="M17" i="12" s="1"/>
  <c r="G18" i="12"/>
  <c r="M18" i="12" s="1"/>
  <c r="G19" i="12"/>
  <c r="M19" i="12" s="1"/>
  <c r="G20" i="12"/>
  <c r="M20" i="12" s="1"/>
  <c r="G21" i="12"/>
  <c r="M21" i="12" s="1"/>
  <c r="G22" i="12"/>
  <c r="M22" i="12" s="1"/>
  <c r="G23" i="12"/>
  <c r="M23" i="12" s="1"/>
  <c r="G24" i="12"/>
  <c r="M24" i="12" s="1"/>
  <c r="G25" i="12"/>
  <c r="M25" i="12" s="1"/>
  <c r="G26" i="12"/>
  <c r="G9" i="12"/>
  <c r="M9" i="12" s="1"/>
  <c r="I9" i="12"/>
  <c r="K9" i="12"/>
  <c r="O9" i="12"/>
  <c r="Q9" i="12"/>
  <c r="U9" i="12"/>
  <c r="I10" i="12"/>
  <c r="K10" i="12"/>
  <c r="O10" i="12"/>
  <c r="Q10" i="12"/>
  <c r="U10" i="12"/>
  <c r="I11" i="12"/>
  <c r="K11" i="12"/>
  <c r="O11" i="12"/>
  <c r="Q11" i="12"/>
  <c r="U11" i="12"/>
  <c r="I12" i="12"/>
  <c r="K12" i="12"/>
  <c r="O12" i="12"/>
  <c r="Q12" i="12"/>
  <c r="U12" i="12"/>
  <c r="I13" i="12"/>
  <c r="K13" i="12"/>
  <c r="O13" i="12"/>
  <c r="Q13" i="12"/>
  <c r="U13" i="12"/>
  <c r="I14" i="12"/>
  <c r="K14" i="12"/>
  <c r="O14" i="12"/>
  <c r="Q14" i="12"/>
  <c r="U14" i="12"/>
  <c r="I15" i="12"/>
  <c r="K15" i="12"/>
  <c r="O15" i="12"/>
  <c r="Q15" i="12"/>
  <c r="U15" i="12"/>
  <c r="I16" i="12"/>
  <c r="K16" i="12"/>
  <c r="O16" i="12"/>
  <c r="Q16" i="12"/>
  <c r="U16" i="12"/>
  <c r="I17" i="12"/>
  <c r="K17" i="12"/>
  <c r="O17" i="12"/>
  <c r="Q17" i="12"/>
  <c r="U17" i="12"/>
  <c r="I18" i="12"/>
  <c r="K18" i="12"/>
  <c r="O18" i="12"/>
  <c r="Q18" i="12"/>
  <c r="U18" i="12"/>
  <c r="I19" i="12"/>
  <c r="K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2" i="12"/>
  <c r="K22" i="12"/>
  <c r="O22" i="12"/>
  <c r="Q22" i="12"/>
  <c r="U22" i="12"/>
  <c r="I23" i="12"/>
  <c r="K23" i="12"/>
  <c r="O23" i="12"/>
  <c r="Q23" i="12"/>
  <c r="U23" i="12"/>
  <c r="I24" i="12"/>
  <c r="K24" i="12"/>
  <c r="O24" i="12"/>
  <c r="Q24" i="12"/>
  <c r="U24" i="12"/>
  <c r="I25" i="12"/>
  <c r="K25" i="12"/>
  <c r="O25" i="12"/>
  <c r="Q25" i="12"/>
  <c r="U25" i="12"/>
  <c r="I28" i="12"/>
  <c r="K28" i="12"/>
  <c r="O28" i="12"/>
  <c r="Q28" i="12"/>
  <c r="U28" i="12"/>
  <c r="I29" i="12"/>
  <c r="K29" i="12"/>
  <c r="O29" i="12"/>
  <c r="Q29" i="12"/>
  <c r="U29" i="12"/>
  <c r="I30" i="12"/>
  <c r="K30" i="12"/>
  <c r="O30" i="12"/>
  <c r="Q30" i="12"/>
  <c r="U30" i="12"/>
  <c r="I31" i="12"/>
  <c r="K31" i="12"/>
  <c r="O31" i="12"/>
  <c r="Q31" i="12"/>
  <c r="U31" i="12"/>
  <c r="I32" i="12"/>
  <c r="K32" i="12"/>
  <c r="O32" i="12"/>
  <c r="Q32" i="12"/>
  <c r="U32" i="12"/>
  <c r="I33" i="12"/>
  <c r="K33" i="12"/>
  <c r="O33" i="12"/>
  <c r="Q33" i="12"/>
  <c r="U33" i="12"/>
  <c r="I34" i="12"/>
  <c r="K34" i="12"/>
  <c r="O34" i="12"/>
  <c r="Q34" i="12"/>
  <c r="U34" i="12"/>
  <c r="I35" i="12"/>
  <c r="K35" i="12"/>
  <c r="O35" i="12"/>
  <c r="Q35" i="12"/>
  <c r="U35" i="12"/>
  <c r="I36" i="12"/>
  <c r="K36" i="12"/>
  <c r="O36" i="12"/>
  <c r="Q36" i="12"/>
  <c r="U36" i="12"/>
  <c r="I37" i="12"/>
  <c r="K37" i="12"/>
  <c r="O37" i="12"/>
  <c r="Q37" i="12"/>
  <c r="U37" i="12"/>
  <c r="I38" i="12"/>
  <c r="K38" i="12"/>
  <c r="O38" i="12"/>
  <c r="Q38" i="12"/>
  <c r="U38" i="12"/>
  <c r="I39" i="12"/>
  <c r="K39" i="12"/>
  <c r="O39" i="12"/>
  <c r="Q39" i="12"/>
  <c r="U39" i="12"/>
  <c r="I40" i="12"/>
  <c r="K40" i="12"/>
  <c r="O40" i="12"/>
  <c r="Q40" i="12"/>
  <c r="U40" i="12"/>
  <c r="I41" i="12"/>
  <c r="K41" i="12"/>
  <c r="O41" i="12"/>
  <c r="Q41" i="12"/>
  <c r="U41" i="12"/>
  <c r="I42" i="12"/>
  <c r="K42" i="12"/>
  <c r="O42" i="12"/>
  <c r="Q42" i="12"/>
  <c r="U42" i="12"/>
  <c r="I43" i="12"/>
  <c r="K43" i="12"/>
  <c r="O43" i="12"/>
  <c r="Q43" i="12"/>
  <c r="U43" i="12"/>
  <c r="I45" i="12"/>
  <c r="K45" i="12"/>
  <c r="O45" i="12"/>
  <c r="Q45" i="12"/>
  <c r="U45" i="12"/>
  <c r="I46" i="12"/>
  <c r="K46" i="12"/>
  <c r="O46" i="12"/>
  <c r="Q46" i="12"/>
  <c r="U46" i="12"/>
  <c r="I48" i="12"/>
  <c r="K48" i="12"/>
  <c r="M48" i="12"/>
  <c r="O48" i="12"/>
  <c r="Q48" i="12"/>
  <c r="U48" i="12"/>
  <c r="I49" i="12"/>
  <c r="K49" i="12"/>
  <c r="O49" i="12"/>
  <c r="Q49" i="12"/>
  <c r="U49" i="12"/>
  <c r="I50" i="12"/>
  <c r="K50" i="12"/>
  <c r="O50" i="12"/>
  <c r="Q50" i="12"/>
  <c r="U50" i="12"/>
  <c r="I51" i="12"/>
  <c r="K51" i="12"/>
  <c r="O51" i="12"/>
  <c r="Q51" i="12"/>
  <c r="U51" i="12"/>
  <c r="I52" i="12"/>
  <c r="K52" i="12"/>
  <c r="O52" i="12"/>
  <c r="Q52" i="12"/>
  <c r="U52" i="12"/>
  <c r="I53" i="12"/>
  <c r="K53" i="12"/>
  <c r="O53" i="12"/>
  <c r="Q53" i="12"/>
  <c r="U53" i="12"/>
  <c r="I54" i="12"/>
  <c r="K54" i="12"/>
  <c r="O54" i="12"/>
  <c r="Q54" i="12"/>
  <c r="U54" i="12"/>
  <c r="I55" i="12"/>
  <c r="K55" i="12"/>
  <c r="O55" i="12"/>
  <c r="Q55" i="12"/>
  <c r="U55" i="12"/>
  <c r="I56" i="12"/>
  <c r="K56" i="12"/>
  <c r="O56" i="12"/>
  <c r="Q56" i="12"/>
  <c r="U56" i="12"/>
  <c r="I57" i="12"/>
  <c r="K57" i="12"/>
  <c r="O57" i="12"/>
  <c r="Q57" i="12"/>
  <c r="U57" i="12"/>
  <c r="I58" i="12"/>
  <c r="K58" i="12"/>
  <c r="O58" i="12"/>
  <c r="Q58" i="12"/>
  <c r="U58" i="12"/>
  <c r="I59" i="12"/>
  <c r="K59" i="12"/>
  <c r="O59" i="12"/>
  <c r="Q59" i="12"/>
  <c r="U59" i="12"/>
  <c r="I60" i="12"/>
  <c r="K60" i="12"/>
  <c r="O60" i="12"/>
  <c r="Q60" i="12"/>
  <c r="U60" i="12"/>
  <c r="I62" i="12"/>
  <c r="K62" i="12"/>
  <c r="M62" i="12"/>
  <c r="O62" i="12"/>
  <c r="Q62" i="12"/>
  <c r="U62" i="12"/>
  <c r="I63" i="12"/>
  <c r="K63" i="12"/>
  <c r="O63" i="12"/>
  <c r="Q63" i="12"/>
  <c r="U63" i="12"/>
  <c r="I64" i="12"/>
  <c r="K64" i="12"/>
  <c r="O64" i="12"/>
  <c r="Q64" i="12"/>
  <c r="U64" i="12"/>
  <c r="I66" i="12"/>
  <c r="K66" i="12"/>
  <c r="O66" i="12"/>
  <c r="Q66" i="12"/>
  <c r="U66" i="12"/>
  <c r="I67" i="12"/>
  <c r="K67" i="12"/>
  <c r="O67" i="12"/>
  <c r="Q67" i="12"/>
  <c r="U67" i="12"/>
  <c r="I68" i="12"/>
  <c r="K68" i="12"/>
  <c r="O68" i="12"/>
  <c r="Q68" i="12"/>
  <c r="U68" i="12"/>
  <c r="I69" i="12"/>
  <c r="K69" i="12"/>
  <c r="O69" i="12"/>
  <c r="Q69" i="12"/>
  <c r="U69" i="12"/>
  <c r="I70" i="12"/>
  <c r="K70" i="12"/>
  <c r="O70" i="12"/>
  <c r="Q70" i="12"/>
  <c r="U70" i="12"/>
  <c r="I71" i="12"/>
  <c r="K71" i="12"/>
  <c r="M71" i="12"/>
  <c r="O71" i="12"/>
  <c r="Q71" i="12"/>
  <c r="U71" i="12"/>
  <c r="I72" i="12"/>
  <c r="K72" i="12"/>
  <c r="O72" i="12"/>
  <c r="Q72" i="12"/>
  <c r="U72" i="12"/>
  <c r="I73" i="12"/>
  <c r="K73" i="12"/>
  <c r="O73" i="12"/>
  <c r="Q73" i="12"/>
  <c r="U73" i="12"/>
  <c r="I74" i="12"/>
  <c r="K74" i="12"/>
  <c r="O74" i="12"/>
  <c r="Q74" i="12"/>
  <c r="U74" i="12"/>
  <c r="I75" i="12"/>
  <c r="K75" i="12"/>
  <c r="O75" i="12"/>
  <c r="Q75" i="12"/>
  <c r="U75" i="12"/>
  <c r="I76" i="12"/>
  <c r="K76" i="12"/>
  <c r="O76" i="12"/>
  <c r="Q76" i="12"/>
  <c r="U76" i="12"/>
  <c r="I77" i="12"/>
  <c r="K77" i="12"/>
  <c r="O77" i="12"/>
  <c r="Q77" i="12"/>
  <c r="U77" i="12"/>
  <c r="I78" i="12"/>
  <c r="K78" i="12"/>
  <c r="O78" i="12"/>
  <c r="Q78" i="12"/>
  <c r="U78" i="12"/>
  <c r="I80" i="12"/>
  <c r="K80" i="12"/>
  <c r="O80" i="12"/>
  <c r="Q80" i="12"/>
  <c r="U80" i="12"/>
  <c r="I81" i="12"/>
  <c r="K81" i="12"/>
  <c r="O81" i="12"/>
  <c r="Q81" i="12"/>
  <c r="U81" i="12"/>
  <c r="I82" i="12"/>
  <c r="K82" i="12"/>
  <c r="O82" i="12"/>
  <c r="Q82" i="12"/>
  <c r="U82" i="12"/>
  <c r="I84" i="12"/>
  <c r="K84" i="12"/>
  <c r="O84" i="12"/>
  <c r="Q84" i="12"/>
  <c r="U84" i="12"/>
  <c r="I85" i="12"/>
  <c r="K85" i="12"/>
  <c r="O85" i="12"/>
  <c r="Q85" i="12"/>
  <c r="U85" i="12"/>
  <c r="I86" i="12"/>
  <c r="K86" i="12"/>
  <c r="O86" i="12"/>
  <c r="Q86" i="12"/>
  <c r="U86" i="12"/>
  <c r="I87" i="12"/>
  <c r="K87" i="12"/>
  <c r="M87" i="12"/>
  <c r="O87" i="12"/>
  <c r="Q87" i="12"/>
  <c r="U87" i="12"/>
  <c r="I88" i="12"/>
  <c r="K88" i="12"/>
  <c r="O88" i="12"/>
  <c r="Q88" i="12"/>
  <c r="U88" i="12"/>
  <c r="I89" i="12"/>
  <c r="K89" i="12"/>
  <c r="O89" i="12"/>
  <c r="Q89" i="12"/>
  <c r="U89" i="12"/>
  <c r="I90" i="12"/>
  <c r="K90" i="12"/>
  <c r="M90" i="12"/>
  <c r="O90" i="12"/>
  <c r="Q90" i="12"/>
  <c r="U90" i="12"/>
  <c r="I91" i="12"/>
  <c r="K91" i="12"/>
  <c r="O91" i="12"/>
  <c r="Q91" i="12"/>
  <c r="U91" i="12"/>
  <c r="I92" i="12"/>
  <c r="K92" i="12"/>
  <c r="O92" i="12"/>
  <c r="Q92" i="12"/>
  <c r="U92" i="12"/>
  <c r="I93" i="12"/>
  <c r="K93" i="12"/>
  <c r="M93" i="12"/>
  <c r="O93" i="12"/>
  <c r="Q93" i="12"/>
  <c r="U93" i="12"/>
  <c r="I94" i="12"/>
  <c r="K94" i="12"/>
  <c r="O94" i="12"/>
  <c r="Q94" i="12"/>
  <c r="U94" i="12"/>
  <c r="I95" i="12"/>
  <c r="K95" i="12"/>
  <c r="M95" i="12"/>
  <c r="O95" i="12"/>
  <c r="Q95" i="12"/>
  <c r="U95" i="12"/>
  <c r="I96" i="12"/>
  <c r="K96" i="12"/>
  <c r="O96" i="12"/>
  <c r="Q96" i="12"/>
  <c r="U96" i="12"/>
  <c r="I97" i="12"/>
  <c r="K97" i="12"/>
  <c r="O97" i="12"/>
  <c r="Q97" i="12"/>
  <c r="U97" i="12"/>
  <c r="I99" i="12"/>
  <c r="K99" i="12"/>
  <c r="O99" i="12"/>
  <c r="Q99" i="12"/>
  <c r="U99" i="12"/>
  <c r="I100" i="12"/>
  <c r="K100" i="12"/>
  <c r="O100" i="12"/>
  <c r="Q100" i="12"/>
  <c r="U100" i="12"/>
  <c r="I102" i="12"/>
  <c r="K102" i="12"/>
  <c r="O102" i="12"/>
  <c r="Q102" i="12"/>
  <c r="U102" i="12"/>
  <c r="I103" i="12"/>
  <c r="K103" i="12"/>
  <c r="M103" i="12"/>
  <c r="O103" i="12"/>
  <c r="Q103" i="12"/>
  <c r="U103" i="12"/>
  <c r="I104" i="12"/>
  <c r="K104" i="12"/>
  <c r="O104" i="12"/>
  <c r="Q104" i="12"/>
  <c r="U104" i="12"/>
  <c r="I105" i="12"/>
  <c r="K105" i="12"/>
  <c r="M105" i="12"/>
  <c r="O105" i="12"/>
  <c r="Q105" i="12"/>
  <c r="U105" i="12"/>
  <c r="I106" i="12"/>
  <c r="K106" i="12"/>
  <c r="O106" i="12"/>
  <c r="Q106" i="12"/>
  <c r="U106" i="12"/>
  <c r="I107" i="12"/>
  <c r="K107" i="12"/>
  <c r="O107" i="12"/>
  <c r="Q107" i="12"/>
  <c r="U107" i="12"/>
  <c r="I108" i="12"/>
  <c r="K108" i="12"/>
  <c r="O108" i="12"/>
  <c r="Q108" i="12"/>
  <c r="U108" i="12"/>
  <c r="I109" i="12"/>
  <c r="K109" i="12"/>
  <c r="M109" i="12"/>
  <c r="O109" i="12"/>
  <c r="Q109" i="12"/>
  <c r="U109" i="12"/>
  <c r="I110" i="12"/>
  <c r="K110" i="12"/>
  <c r="M110" i="12"/>
  <c r="O110" i="12"/>
  <c r="Q110" i="12"/>
  <c r="U110" i="12"/>
  <c r="I111" i="12"/>
  <c r="K111" i="12"/>
  <c r="M111" i="12"/>
  <c r="O111" i="12"/>
  <c r="Q111" i="12"/>
  <c r="U111" i="12"/>
  <c r="I112" i="12"/>
  <c r="K112" i="12"/>
  <c r="O112" i="12"/>
  <c r="Q112" i="12"/>
  <c r="U112" i="12"/>
  <c r="I113" i="12"/>
  <c r="K113" i="12"/>
  <c r="O113" i="12"/>
  <c r="Q113" i="12"/>
  <c r="U113" i="12"/>
  <c r="I115" i="12"/>
  <c r="K115" i="12"/>
  <c r="O115" i="12"/>
  <c r="Q115" i="12"/>
  <c r="U115" i="12"/>
  <c r="I116" i="12"/>
  <c r="K116" i="12"/>
  <c r="M116" i="12"/>
  <c r="O116" i="12"/>
  <c r="Q116" i="12"/>
  <c r="U116" i="12"/>
  <c r="I117" i="12"/>
  <c r="K117" i="12"/>
  <c r="O117" i="12"/>
  <c r="Q117" i="12"/>
  <c r="U117" i="12"/>
  <c r="G47" i="12" l="1"/>
  <c r="G101" i="12"/>
  <c r="G65" i="12"/>
  <c r="G83" i="12"/>
  <c r="M104" i="12"/>
  <c r="M84" i="12"/>
  <c r="M83" i="12" s="1"/>
  <c r="G8" i="12"/>
  <c r="G27" i="12"/>
  <c r="M29" i="12"/>
  <c r="O47" i="12"/>
  <c r="K47" i="12"/>
  <c r="U8" i="12"/>
  <c r="U27" i="12"/>
  <c r="Q27" i="12"/>
  <c r="K101" i="12"/>
  <c r="I101" i="12"/>
  <c r="I83" i="12"/>
  <c r="Q65" i="12"/>
  <c r="M65" i="12"/>
  <c r="M27" i="12"/>
  <c r="I27" i="12"/>
  <c r="U83" i="12"/>
  <c r="K65" i="12"/>
  <c r="Q47" i="12"/>
  <c r="M47" i="12"/>
  <c r="U101" i="12"/>
  <c r="O101" i="12"/>
  <c r="Q101" i="12"/>
  <c r="M101" i="12"/>
  <c r="Q83" i="12"/>
  <c r="I65" i="12"/>
  <c r="O83" i="12"/>
  <c r="K83" i="12"/>
  <c r="U65" i="12"/>
  <c r="I47" i="12"/>
  <c r="Q8" i="12"/>
  <c r="M8" i="12"/>
  <c r="U47" i="12"/>
  <c r="O8" i="12"/>
  <c r="K8" i="12"/>
  <c r="O65" i="12"/>
  <c r="O27" i="12"/>
  <c r="K27" i="12"/>
  <c r="I8" i="12"/>
  <c r="G119" i="12" l="1"/>
</calcChain>
</file>

<file path=xl/sharedStrings.xml><?xml version="1.0" encoding="utf-8"?>
<sst xmlns="http://schemas.openxmlformats.org/spreadsheetml/2006/main" count="468" uniqueCount="116">
  <si>
    <t>Cena celkem</t>
  </si>
  <si>
    <t xml:space="preserve">Položkový rozpočet 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</si>
  <si>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</si>
  <si>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</si>
  <si>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</si>
  <si>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</si>
  <si>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</si>
  <si>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</si>
  <si>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</si>
  <si>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</si>
  <si>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1</t>
  </si>
  <si>
    <t>2</t>
  </si>
  <si>
    <t>3</t>
  </si>
  <si>
    <t>4</t>
  </si>
  <si>
    <t>5</t>
  </si>
  <si>
    <t>6</t>
  </si>
  <si>
    <t>8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</si>
  <si>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</si>
  <si>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</si>
  <si>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</si>
  <si>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</si>
  <si>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</si>
  <si>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</si>
  <si>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</si>
  <si>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</si>
  <si>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</si>
  <si>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</si>
  <si>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</si>
  <si>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</si>
  <si>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</si>
  <si>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</si>
  <si>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</si>
  <si>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</si>
  <si>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</si>
  <si>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</si>
  <si>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</si>
  <si>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</si>
  <si>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</si>
  <si>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</si>
  <si>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</si>
  <si>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</si>
  <si>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</si>
  <si>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</si>
  <si>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</si>
  <si>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Zásobník 300l</t>
  </si>
  <si>
    <t>ks</t>
  </si>
  <si>
    <t>POL1_0</t>
  </si>
  <si>
    <t xml:space="preserve">Boční příruba </t>
  </si>
  <si>
    <t xml:space="preserve">Cirkulační čerpadlo </t>
  </si>
  <si>
    <t xml:space="preserve">Exp. nádoba </t>
  </si>
  <si>
    <t xml:space="preserve">Revizní armatura </t>
  </si>
  <si>
    <t xml:space="preserve">Šroubení k čerpadlu </t>
  </si>
  <si>
    <t>734253116R00</t>
  </si>
  <si>
    <t>kus</t>
  </si>
  <si>
    <t>722172634R00</t>
  </si>
  <si>
    <t>Potrubí z PPR Instaplast, teplá, D 40x6,7 mm</t>
  </si>
  <si>
    <t>m</t>
  </si>
  <si>
    <t>7</t>
  </si>
  <si>
    <t xml:space="preserve">Vodoměrná sestava </t>
  </si>
  <si>
    <t>kpl</t>
  </si>
  <si>
    <t>11</t>
  </si>
  <si>
    <t>KK 5/4"</t>
  </si>
  <si>
    <t>12</t>
  </si>
  <si>
    <t xml:space="preserve">Spojovací maateriál </t>
  </si>
  <si>
    <t>722130804R00</t>
  </si>
  <si>
    <t>Demontáž potrubí ocelových závitových DN 65</t>
  </si>
  <si>
    <t>721176103R00</t>
  </si>
  <si>
    <t>Potrubí HT připojovací D 50 x 1,8 mm</t>
  </si>
  <si>
    <t xml:space="preserve">Napojení na stáv. potrubí </t>
  </si>
  <si>
    <t>9</t>
  </si>
  <si>
    <t xml:space="preserve">Odvoz a likvidace dem. materiálu </t>
  </si>
  <si>
    <t>14</t>
  </si>
  <si>
    <t xml:space="preserve">Izolace potrubí </t>
  </si>
  <si>
    <t>10</t>
  </si>
  <si>
    <t xml:space="preserve">Montážní práce </t>
  </si>
  <si>
    <t>13</t>
  </si>
  <si>
    <t>722172635R00</t>
  </si>
  <si>
    <t>Potrubí z PPR Instaplast, teplá, D 50x8,3 mm</t>
  </si>
  <si>
    <t>15</t>
  </si>
  <si>
    <t>Zásobník 400l</t>
  </si>
  <si>
    <t>16</t>
  </si>
  <si>
    <t>Přiruba 9kw</t>
  </si>
  <si>
    <t>17</t>
  </si>
  <si>
    <t>722172636R00</t>
  </si>
  <si>
    <t>Potrubí z PPR Instaplast, teplá, D 63x10,5 mm</t>
  </si>
  <si>
    <t>18</t>
  </si>
  <si>
    <t xml:space="preserve">Kotvící materiál </t>
  </si>
  <si>
    <t>19</t>
  </si>
  <si>
    <t xml:space="preserve">Bourací a zednické práce </t>
  </si>
  <si>
    <t>20</t>
  </si>
  <si>
    <t xml:space="preserve">Propojení na stáv. rozvod </t>
  </si>
  <si>
    <t>21</t>
  </si>
  <si>
    <t xml:space="preserve">Propojovací materiál </t>
  </si>
  <si>
    <t>24</t>
  </si>
  <si>
    <t>Odvoz a likvidace dem. hmot</t>
  </si>
  <si>
    <t>22</t>
  </si>
  <si>
    <t>Ohřívač 300l</t>
  </si>
  <si>
    <t>23</t>
  </si>
  <si>
    <t>Napojení na stáv. rozvod</t>
  </si>
  <si>
    <t>27</t>
  </si>
  <si>
    <t>28</t>
  </si>
  <si>
    <t>Mag. filtr</t>
  </si>
  <si>
    <t>29</t>
  </si>
  <si>
    <t xml:space="preserve">Jádrový vývrt </t>
  </si>
  <si>
    <t/>
  </si>
  <si>
    <t>END</t>
  </si>
  <si>
    <t xml:space="preserve">Spojovací materiál </t>
  </si>
  <si>
    <t>Elektroinstalační práce</t>
  </si>
  <si>
    <t>Budova č.1</t>
  </si>
  <si>
    <t>Budova č. 34</t>
  </si>
  <si>
    <t>Budova č. 28, 29, 33</t>
  </si>
  <si>
    <t>Budova č. 18</t>
  </si>
  <si>
    <t>Budova č. 22</t>
  </si>
  <si>
    <t xml:space="preserve">VETUNI - </t>
  </si>
  <si>
    <t>Ventil pojistný DN 20, 3,0 bar</t>
  </si>
  <si>
    <t>Budova č.2,3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</si>
</sst>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6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/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3" borderId="18" xfId="0" applyFill="1" applyBorder="1"/>
    <xf numFmtId="49" fontId="0" fillId="3" borderId="15" xfId="0" applyNumberFormat="1" applyFill="1" applyBorder="1"/>
    <xf numFmtId="0" fontId="0" fillId="3" borderId="15" xfId="0" applyFill="1" applyBorder="1"/>
    <xf numFmtId="0" fontId="0" fillId="3" borderId="14" xfId="0" applyFill="1" applyBorder="1"/>
    <xf numFmtId="0" fontId="5" fillId="0" borderId="0" xfId="0" applyFont="1"/>
    <xf numFmtId="0" fontId="5" fillId="0" borderId="5" xfId="0" applyFont="1" applyBorder="1" applyAlignment="1">
      <alignment vertical="top"/>
    </xf>
    <xf numFmtId="0" fontId="0" fillId="3" borderId="21" xfId="0" applyFill="1" applyBorder="1" applyAlignment="1">
      <alignment vertical="top"/>
    </xf>
    <xf numFmtId="0" fontId="0" fillId="3" borderId="22" xfId="0" applyFill="1" applyBorder="1" applyAlignment="1">
      <alignment wrapText="1"/>
    </xf>
    <xf numFmtId="0" fontId="5" fillId="0" borderId="7" xfId="0" applyFont="1" applyBorder="1" applyAlignment="1">
      <alignment vertical="top" shrinkToFit="1"/>
    </xf>
    <xf numFmtId="0" fontId="5" fillId="0" borderId="6" xfId="0" applyFont="1" applyBorder="1" applyAlignment="1">
      <alignment vertical="top" shrinkToFit="1"/>
    </xf>
    <xf numFmtId="0" fontId="5" fillId="0" borderId="5" xfId="0" applyFont="1" applyBorder="1" applyAlignment="1">
      <alignment vertical="top" shrinkToFit="1"/>
    </xf>
    <xf numFmtId="0" fontId="0" fillId="3" borderId="11" xfId="0" applyFill="1" applyBorder="1" applyAlignment="1">
      <alignment vertical="top" shrinkToFit="1"/>
    </xf>
    <xf numFmtId="0" fontId="0" fillId="3" borderId="1" xfId="0" applyFill="1" applyBorder="1" applyAlignment="1">
      <alignment vertical="top" shrinkToFit="1"/>
    </xf>
    <xf numFmtId="164" fontId="5" fillId="0" borderId="6" xfId="0" applyNumberFormat="1" applyFont="1" applyBorder="1" applyAlignment="1">
      <alignment vertical="top" shrinkToFit="1"/>
    </xf>
    <xf numFmtId="4" fontId="5" fillId="0" borderId="6" xfId="0" applyNumberFormat="1" applyFont="1" applyBorder="1" applyAlignment="1">
      <alignment vertical="top" shrinkToFit="1"/>
    </xf>
    <xf numFmtId="4" fontId="0" fillId="3" borderId="11" xfId="0" applyNumberFormat="1" applyFill="1" applyBorder="1" applyAlignment="1">
      <alignment vertical="top" shrinkToFit="1"/>
    </xf>
    <xf numFmtId="0" fontId="0" fillId="3" borderId="24" xfId="0" applyFill="1" applyBorder="1" applyAlignment="1">
      <alignment wrapText="1"/>
    </xf>
    <xf numFmtId="0" fontId="0" fillId="3" borderId="25" xfId="0" applyFill="1" applyBorder="1" applyAlignment="1">
      <alignment vertical="top"/>
    </xf>
    <xf numFmtId="4" fontId="0" fillId="3" borderId="21" xfId="0" applyNumberFormat="1" applyFill="1" applyBorder="1" applyAlignment="1">
      <alignment vertical="top"/>
    </xf>
    <xf numFmtId="0" fontId="5" fillId="0" borderId="10" xfId="0" applyFont="1" applyBorder="1" applyAlignment="1">
      <alignment vertical="top" shrinkToFit="1"/>
    </xf>
    <xf numFmtId="164" fontId="5" fillId="0" borderId="11" xfId="0" applyNumberFormat="1" applyFont="1" applyBorder="1" applyAlignment="1">
      <alignment vertical="top" shrinkToFit="1"/>
    </xf>
    <xf numFmtId="4" fontId="5" fillId="0" borderId="11" xfId="0" applyNumberFormat="1" applyFont="1" applyBorder="1" applyAlignment="1">
      <alignment vertical="top" shrinkToFit="1"/>
    </xf>
    <xf numFmtId="0" fontId="5" fillId="0" borderId="11" xfId="0" applyFont="1" applyBorder="1" applyAlignment="1">
      <alignment vertical="top" shrinkToFit="1"/>
    </xf>
    <xf numFmtId="0" fontId="5" fillId="0" borderId="1" xfId="0" applyFont="1" applyBorder="1" applyAlignment="1">
      <alignment vertical="top" shrinkToFit="1"/>
    </xf>
    <xf numFmtId="0" fontId="5" fillId="0" borderId="6" xfId="0" applyNumberFormat="1" applyFont="1" applyBorder="1" applyAlignment="1">
      <alignment horizontal="left" vertical="top" wrapText="1"/>
    </xf>
    <xf numFmtId="0" fontId="5" fillId="0" borderId="1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0" fontId="5" fillId="0" borderId="1" xfId="0" applyNumberFormat="1" applyFon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/>
    </xf>
    <xf numFmtId="4" fontId="5" fillId="0" borderId="24" xfId="0" applyNumberFormat="1" applyFont="1" applyBorder="1" applyAlignment="1">
      <alignment vertical="top" shrinkToFit="1"/>
    </xf>
    <xf numFmtId="49" fontId="4" fillId="0" borderId="0" xfId="0" applyNumberFormat="1" applyFont="1" applyAlignment="1">
      <alignment horizontal="left" wrapText="1"/>
    </xf>
    <xf numFmtId="4" fontId="4" fillId="0" borderId="0" xfId="0" applyNumberFormat="1" applyFont="1"/>
    <xf numFmtId="0" fontId="4" fillId="3" borderId="1" xfId="0" applyFont="1" applyFill="1" applyBorder="1" applyAlignment="1">
      <alignment vertical="top"/>
    </xf>
    <xf numFmtId="0" fontId="4" fillId="3" borderId="1" xfId="0" applyNumberFormat="1" applyFont="1" applyFill="1" applyBorder="1" applyAlignment="1">
      <alignment horizontal="left" vertical="top"/>
    </xf>
    <xf numFmtId="0" fontId="4" fillId="3" borderId="11" xfId="0" applyNumberFormat="1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vertical="top" shrinkToFit="1"/>
    </xf>
    <xf numFmtId="164" fontId="4" fillId="3" borderId="11" xfId="0" applyNumberFormat="1" applyFont="1" applyFill="1" applyBorder="1" applyAlignment="1">
      <alignment vertical="top" shrinkToFit="1"/>
    </xf>
    <xf numFmtId="4" fontId="4" fillId="3" borderId="11" xfId="0" applyNumberFormat="1" applyFont="1" applyFill="1" applyBorder="1" applyAlignment="1">
      <alignment vertical="top" shrinkToFit="1"/>
    </xf>
    <xf numFmtId="4" fontId="4" fillId="3" borderId="21" xfId="0" applyNumberFormat="1" applyFont="1" applyFill="1" applyBorder="1" applyAlignment="1">
      <alignment vertical="top"/>
    </xf>
    <xf numFmtId="0" fontId="4" fillId="3" borderId="25" xfId="0" applyFont="1" applyFill="1" applyBorder="1" applyAlignment="1">
      <alignment vertical="top"/>
    </xf>
    <xf numFmtId="49" fontId="4" fillId="3" borderId="25" xfId="0" applyNumberFormat="1" applyFont="1" applyFill="1" applyBorder="1" applyAlignment="1">
      <alignment horizontal="left" vertical="top"/>
    </xf>
    <xf numFmtId="49" fontId="4" fillId="3" borderId="21" xfId="0" applyNumberFormat="1" applyFont="1" applyFill="1" applyBorder="1" applyAlignment="1">
      <alignment vertical="top"/>
    </xf>
    <xf numFmtId="0" fontId="4" fillId="3" borderId="26" xfId="0" applyFont="1" applyFill="1" applyBorder="1" applyAlignment="1">
      <alignment vertical="top"/>
    </xf>
    <xf numFmtId="164" fontId="4" fillId="3" borderId="21" xfId="0" applyNumberFormat="1" applyFont="1" applyFill="1" applyBorder="1" applyAlignment="1">
      <alignment vertical="top"/>
    </xf>
    <xf numFmtId="0" fontId="0" fillId="3" borderId="8" xfId="0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3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7</v>
      </c>
    </row>
    <row r="2" spans="1:7" ht="57.75" customHeight="1" x14ac:dyDescent="0.2">
      <c r="A2" s="65" t="s">
        <v>8</v>
      </c>
      <c r="B2" s="65"/>
      <c r="C2" s="65"/>
      <c r="D2" s="65"/>
      <c r="E2" s="65"/>
      <c r="F2" s="65"/>
      <c r="G2" s="6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66" t="s">
        <v>1</v>
      </c>
      <c r="B1" s="66"/>
      <c r="C1" s="67"/>
      <c r="D1" s="66"/>
      <c r="E1" s="66"/>
      <c r="F1" s="66"/>
      <c r="G1" s="66"/>
    </row>
    <row r="2" spans="1:7" ht="24.95" customHeight="1" x14ac:dyDescent="0.2">
      <c r="A2" s="8" t="s">
        <v>9</v>
      </c>
      <c r="B2" s="7"/>
      <c r="C2" s="68"/>
      <c r="D2" s="68"/>
      <c r="E2" s="68"/>
      <c r="F2" s="68"/>
      <c r="G2" s="69"/>
    </row>
    <row r="3" spans="1:7" ht="24.95" hidden="1" customHeight="1" x14ac:dyDescent="0.2">
      <c r="A3" s="8" t="s">
        <v>2</v>
      </c>
      <c r="B3" s="7"/>
      <c r="C3" s="68"/>
      <c r="D3" s="68"/>
      <c r="E3" s="68"/>
      <c r="F3" s="68"/>
      <c r="G3" s="69"/>
    </row>
    <row r="4" spans="1:7" ht="24.95" hidden="1" customHeight="1" x14ac:dyDescent="0.2">
      <c r="A4" s="8" t="s">
        <v>3</v>
      </c>
      <c r="B4" s="7"/>
      <c r="C4" s="68"/>
      <c r="D4" s="68"/>
      <c r="E4" s="68"/>
      <c r="F4" s="68"/>
      <c r="G4" s="69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119"/>
  <sheetViews>
    <sheetView tabSelected="1" workbookViewId="0">
      <selection activeCell="Y13" sqref="Y13"/>
    </sheetView>
  </sheetViews>
  <sheetFormatPr defaultRowHeight="12.75" outlineLevelRow="1" x14ac:dyDescent="0.2"/>
  <cols>
    <col min="1" max="1" width="4.28515625" customWidth="1"/>
    <col min="2" max="2" width="14.42578125" style="45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70" t="s">
        <v>1</v>
      </c>
      <c r="B1" s="70"/>
      <c r="C1" s="70"/>
      <c r="D1" s="70"/>
      <c r="E1" s="70"/>
      <c r="F1" s="70"/>
      <c r="G1" s="70"/>
      <c r="AE1" t="s">
        <v>18</v>
      </c>
    </row>
    <row r="2" spans="1:60" ht="24.95" customHeight="1" x14ac:dyDescent="0.2">
      <c r="A2" s="10" t="s">
        <v>17</v>
      </c>
      <c r="B2" s="40"/>
      <c r="C2" s="71" t="s">
        <v>113</v>
      </c>
      <c r="D2" s="72"/>
      <c r="E2" s="72"/>
      <c r="F2" s="72"/>
      <c r="G2" s="73"/>
      <c r="AE2" t="s">
        <v>19</v>
      </c>
    </row>
    <row r="3" spans="1:60" ht="24.95" hidden="1" customHeight="1" x14ac:dyDescent="0.2">
      <c r="A3" s="11" t="s">
        <v>2</v>
      </c>
      <c r="B3" s="41"/>
      <c r="C3" s="74"/>
      <c r="D3" s="75"/>
      <c r="E3" s="75"/>
      <c r="F3" s="75"/>
      <c r="G3" s="76"/>
      <c r="AE3" t="s">
        <v>20</v>
      </c>
    </row>
    <row r="4" spans="1:60" ht="24.95" hidden="1" customHeight="1" x14ac:dyDescent="0.2">
      <c r="A4" s="11" t="s">
        <v>3</v>
      </c>
      <c r="B4" s="41"/>
      <c r="C4" s="74"/>
      <c r="D4" s="75"/>
      <c r="E4" s="75"/>
      <c r="F4" s="75"/>
      <c r="G4" s="76"/>
      <c r="AE4" t="s">
        <v>21</v>
      </c>
    </row>
    <row r="5" spans="1:60" hidden="1" x14ac:dyDescent="0.2">
      <c r="A5" s="12" t="s">
        <v>22</v>
      </c>
      <c r="B5" s="42"/>
      <c r="C5" s="13"/>
      <c r="D5" s="14"/>
      <c r="E5" s="14"/>
      <c r="F5" s="14"/>
      <c r="G5" s="15"/>
      <c r="AE5" t="s">
        <v>23</v>
      </c>
    </row>
    <row r="7" spans="1:60" ht="38.25" x14ac:dyDescent="0.2">
      <c r="A7" s="61" t="s">
        <v>24</v>
      </c>
      <c r="B7" s="62" t="s">
        <v>25</v>
      </c>
      <c r="C7" s="62" t="s">
        <v>26</v>
      </c>
      <c r="D7" s="61" t="s">
        <v>27</v>
      </c>
      <c r="E7" s="61" t="s">
        <v>28</v>
      </c>
      <c r="F7" s="63" t="s">
        <v>29</v>
      </c>
      <c r="G7" s="64" t="s">
        <v>4</v>
      </c>
      <c r="H7" s="28" t="s">
        <v>5</v>
      </c>
      <c r="I7" s="28" t="s">
        <v>30</v>
      </c>
      <c r="J7" s="28" t="s">
        <v>6</v>
      </c>
      <c r="K7" s="28" t="s">
        <v>31</v>
      </c>
      <c r="L7" s="28" t="s">
        <v>32</v>
      </c>
      <c r="M7" s="28" t="s">
        <v>33</v>
      </c>
      <c r="N7" s="28" t="s">
        <v>34</v>
      </c>
      <c r="O7" s="28" t="s">
        <v>35</v>
      </c>
      <c r="P7" s="28" t="s">
        <v>36</v>
      </c>
      <c r="Q7" s="28" t="s">
        <v>37</v>
      </c>
      <c r="R7" s="28" t="s">
        <v>38</v>
      </c>
      <c r="S7" s="28" t="s">
        <v>39</v>
      </c>
      <c r="T7" s="28" t="s">
        <v>40</v>
      </c>
      <c r="U7" s="19" t="s">
        <v>41</v>
      </c>
    </row>
    <row r="8" spans="1:60" x14ac:dyDescent="0.2">
      <c r="A8" s="56" t="s">
        <v>42</v>
      </c>
      <c r="B8" s="57" t="s">
        <v>10</v>
      </c>
      <c r="C8" s="58" t="s">
        <v>115</v>
      </c>
      <c r="D8" s="59"/>
      <c r="E8" s="60"/>
      <c r="F8" s="55"/>
      <c r="G8" s="55">
        <f>SUM(G9:G26)</f>
        <v>0</v>
      </c>
      <c r="H8" s="30"/>
      <c r="I8" s="30">
        <f>SUM(I9:I25)</f>
        <v>8875.18</v>
      </c>
      <c r="J8" s="30"/>
      <c r="K8" s="30">
        <f>SUM(K9:K25)</f>
        <v>205746.82</v>
      </c>
      <c r="L8" s="30"/>
      <c r="M8" s="30">
        <f>SUM(M9:M25)</f>
        <v>0</v>
      </c>
      <c r="N8" s="18"/>
      <c r="O8" s="18">
        <f>SUM(O9:O25)</f>
        <v>3.4529999999999998E-2</v>
      </c>
      <c r="P8" s="18"/>
      <c r="Q8" s="18">
        <f>SUM(Q9:Q25)</f>
        <v>9.5899999999999999E-2</v>
      </c>
      <c r="R8" s="18"/>
      <c r="S8" s="18"/>
      <c r="T8" s="29"/>
      <c r="U8" s="18">
        <f>SUM(U9:U25)</f>
        <v>16.36</v>
      </c>
      <c r="AE8" t="s">
        <v>43</v>
      </c>
    </row>
    <row r="9" spans="1:60" outlineLevel="1" x14ac:dyDescent="0.2">
      <c r="A9" s="17">
        <v>1</v>
      </c>
      <c r="B9" s="39" t="s">
        <v>10</v>
      </c>
      <c r="C9" s="36" t="s">
        <v>44</v>
      </c>
      <c r="D9" s="20" t="s">
        <v>45</v>
      </c>
      <c r="E9" s="25">
        <v>1</v>
      </c>
      <c r="F9" s="26"/>
      <c r="G9" s="26">
        <f>F9*E9</f>
        <v>0</v>
      </c>
      <c r="H9" s="26">
        <v>0</v>
      </c>
      <c r="I9" s="26">
        <f t="shared" ref="I9:I25" si="0">ROUND(E9*H9,2)</f>
        <v>0</v>
      </c>
      <c r="J9" s="26">
        <v>25300</v>
      </c>
      <c r="K9" s="26">
        <f t="shared" ref="K9:K25" si="1">ROUND(E9*J9,2)</f>
        <v>25300</v>
      </c>
      <c r="L9" s="26">
        <v>0</v>
      </c>
      <c r="M9" s="26">
        <f t="shared" ref="M9:M25" si="2">G9*(1+L9/100)</f>
        <v>0</v>
      </c>
      <c r="N9" s="21">
        <v>0</v>
      </c>
      <c r="O9" s="21">
        <f t="shared" ref="O9:O25" si="3">ROUND(E9*N9,5)</f>
        <v>0</v>
      </c>
      <c r="P9" s="21">
        <v>0</v>
      </c>
      <c r="Q9" s="21">
        <f t="shared" ref="Q9:Q25" si="4">ROUND(E9*P9,5)</f>
        <v>0</v>
      </c>
      <c r="R9" s="21"/>
      <c r="S9" s="21"/>
      <c r="T9" s="22">
        <v>0</v>
      </c>
      <c r="U9" s="21">
        <f t="shared" ref="U9:U25" si="5">ROUND(E9*T9,2)</f>
        <v>0</v>
      </c>
      <c r="V9" s="16"/>
      <c r="W9" s="16"/>
      <c r="X9" s="16"/>
      <c r="Y9" s="16"/>
      <c r="Z9" s="16"/>
      <c r="AA9" s="16"/>
      <c r="AB9" s="16"/>
      <c r="AC9" s="16"/>
      <c r="AD9" s="16"/>
      <c r="AE9" s="16" t="s">
        <v>46</v>
      </c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outlineLevel="1" x14ac:dyDescent="0.2">
      <c r="A10" s="17">
        <v>2</v>
      </c>
      <c r="B10" s="39" t="s">
        <v>11</v>
      </c>
      <c r="C10" s="36" t="s">
        <v>47</v>
      </c>
      <c r="D10" s="20" t="s">
        <v>45</v>
      </c>
      <c r="E10" s="25">
        <v>1</v>
      </c>
      <c r="F10" s="26"/>
      <c r="G10" s="26">
        <f t="shared" ref="G10:G26" si="6">F10*E10</f>
        <v>0</v>
      </c>
      <c r="H10" s="26">
        <v>0</v>
      </c>
      <c r="I10" s="26">
        <f t="shared" si="0"/>
        <v>0</v>
      </c>
      <c r="J10" s="26">
        <v>10500</v>
      </c>
      <c r="K10" s="26">
        <f t="shared" si="1"/>
        <v>10500</v>
      </c>
      <c r="L10" s="26">
        <v>0</v>
      </c>
      <c r="M10" s="26">
        <f t="shared" si="2"/>
        <v>0</v>
      </c>
      <c r="N10" s="21">
        <v>0</v>
      </c>
      <c r="O10" s="21">
        <f t="shared" si="3"/>
        <v>0</v>
      </c>
      <c r="P10" s="21">
        <v>0</v>
      </c>
      <c r="Q10" s="21">
        <f t="shared" si="4"/>
        <v>0</v>
      </c>
      <c r="R10" s="21"/>
      <c r="S10" s="21"/>
      <c r="T10" s="22">
        <v>0</v>
      </c>
      <c r="U10" s="21">
        <f t="shared" si="5"/>
        <v>0</v>
      </c>
      <c r="V10" s="16"/>
      <c r="W10" s="16"/>
      <c r="X10" s="16"/>
      <c r="Y10" s="16"/>
      <c r="Z10" s="16"/>
      <c r="AA10" s="16"/>
      <c r="AB10" s="16"/>
      <c r="AC10" s="16"/>
      <c r="AD10" s="16"/>
      <c r="AE10" s="16" t="s">
        <v>46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outlineLevel="1" x14ac:dyDescent="0.2">
      <c r="A11" s="17">
        <v>3</v>
      </c>
      <c r="B11" s="39" t="s">
        <v>12</v>
      </c>
      <c r="C11" s="36" t="s">
        <v>48</v>
      </c>
      <c r="D11" s="20" t="s">
        <v>45</v>
      </c>
      <c r="E11" s="25">
        <v>1</v>
      </c>
      <c r="F11" s="26"/>
      <c r="G11" s="26">
        <f t="shared" si="6"/>
        <v>0</v>
      </c>
      <c r="H11" s="26">
        <v>0</v>
      </c>
      <c r="I11" s="26">
        <f t="shared" si="0"/>
        <v>0</v>
      </c>
      <c r="J11" s="26">
        <v>30000</v>
      </c>
      <c r="K11" s="26">
        <f t="shared" si="1"/>
        <v>30000</v>
      </c>
      <c r="L11" s="26">
        <v>0</v>
      </c>
      <c r="M11" s="26">
        <f t="shared" si="2"/>
        <v>0</v>
      </c>
      <c r="N11" s="21">
        <v>0</v>
      </c>
      <c r="O11" s="21">
        <f t="shared" si="3"/>
        <v>0</v>
      </c>
      <c r="P11" s="21">
        <v>0</v>
      </c>
      <c r="Q11" s="21">
        <f t="shared" si="4"/>
        <v>0</v>
      </c>
      <c r="R11" s="21"/>
      <c r="S11" s="21"/>
      <c r="T11" s="22">
        <v>0</v>
      </c>
      <c r="U11" s="21">
        <f t="shared" si="5"/>
        <v>0</v>
      </c>
      <c r="V11" s="16"/>
      <c r="W11" s="16"/>
      <c r="X11" s="16"/>
      <c r="Y11" s="16"/>
      <c r="Z11" s="16"/>
      <c r="AA11" s="16"/>
      <c r="AB11" s="16"/>
      <c r="AC11" s="16"/>
      <c r="AD11" s="16"/>
      <c r="AE11" s="16" t="s">
        <v>46</v>
      </c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outlineLevel="1" x14ac:dyDescent="0.2">
      <c r="A12" s="17">
        <v>4</v>
      </c>
      <c r="B12" s="39" t="s">
        <v>13</v>
      </c>
      <c r="C12" s="36" t="s">
        <v>49</v>
      </c>
      <c r="D12" s="20" t="s">
        <v>45</v>
      </c>
      <c r="E12" s="25">
        <v>1</v>
      </c>
      <c r="F12" s="26"/>
      <c r="G12" s="26">
        <f t="shared" si="6"/>
        <v>0</v>
      </c>
      <c r="H12" s="26">
        <v>0</v>
      </c>
      <c r="I12" s="26">
        <f t="shared" si="0"/>
        <v>0</v>
      </c>
      <c r="J12" s="26">
        <v>5500</v>
      </c>
      <c r="K12" s="26">
        <f t="shared" si="1"/>
        <v>5500</v>
      </c>
      <c r="L12" s="26">
        <v>0</v>
      </c>
      <c r="M12" s="26">
        <f t="shared" si="2"/>
        <v>0</v>
      </c>
      <c r="N12" s="21">
        <v>0</v>
      </c>
      <c r="O12" s="21">
        <f t="shared" si="3"/>
        <v>0</v>
      </c>
      <c r="P12" s="21">
        <v>0</v>
      </c>
      <c r="Q12" s="21">
        <f t="shared" si="4"/>
        <v>0</v>
      </c>
      <c r="R12" s="21"/>
      <c r="S12" s="21"/>
      <c r="T12" s="22">
        <v>0</v>
      </c>
      <c r="U12" s="21">
        <f t="shared" si="5"/>
        <v>0</v>
      </c>
      <c r="V12" s="16"/>
      <c r="W12" s="16"/>
      <c r="X12" s="16"/>
      <c r="Y12" s="16"/>
      <c r="Z12" s="16"/>
      <c r="AA12" s="16"/>
      <c r="AB12" s="16"/>
      <c r="AC12" s="16"/>
      <c r="AD12" s="16"/>
      <c r="AE12" s="16" t="s">
        <v>46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outlineLevel="1" x14ac:dyDescent="0.2">
      <c r="A13" s="17">
        <v>5</v>
      </c>
      <c r="B13" s="39" t="s">
        <v>14</v>
      </c>
      <c r="C13" s="36" t="s">
        <v>50</v>
      </c>
      <c r="D13" s="20" t="s">
        <v>45</v>
      </c>
      <c r="E13" s="25">
        <v>1</v>
      </c>
      <c r="F13" s="26"/>
      <c r="G13" s="26">
        <f t="shared" si="6"/>
        <v>0</v>
      </c>
      <c r="H13" s="26">
        <v>0</v>
      </c>
      <c r="I13" s="26">
        <f t="shared" si="0"/>
        <v>0</v>
      </c>
      <c r="J13" s="26">
        <v>980</v>
      </c>
      <c r="K13" s="26">
        <f t="shared" si="1"/>
        <v>980</v>
      </c>
      <c r="L13" s="26">
        <v>0</v>
      </c>
      <c r="M13" s="26">
        <f t="shared" si="2"/>
        <v>0</v>
      </c>
      <c r="N13" s="21">
        <v>0</v>
      </c>
      <c r="O13" s="21">
        <f t="shared" si="3"/>
        <v>0</v>
      </c>
      <c r="P13" s="21">
        <v>0</v>
      </c>
      <c r="Q13" s="21">
        <f t="shared" si="4"/>
        <v>0</v>
      </c>
      <c r="R13" s="21"/>
      <c r="S13" s="21"/>
      <c r="T13" s="22">
        <v>0</v>
      </c>
      <c r="U13" s="21">
        <f t="shared" si="5"/>
        <v>0</v>
      </c>
      <c r="V13" s="16"/>
      <c r="W13" s="16"/>
      <c r="X13" s="16"/>
      <c r="Y13" s="16"/>
      <c r="Z13" s="16"/>
      <c r="AA13" s="16"/>
      <c r="AB13" s="16"/>
      <c r="AC13" s="16"/>
      <c r="AD13" s="16"/>
      <c r="AE13" s="16" t="s">
        <v>46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outlineLevel="1" x14ac:dyDescent="0.2">
      <c r="A14" s="17">
        <v>6</v>
      </c>
      <c r="B14" s="39" t="s">
        <v>15</v>
      </c>
      <c r="C14" s="36" t="s">
        <v>51</v>
      </c>
      <c r="D14" s="20" t="s">
        <v>45</v>
      </c>
      <c r="E14" s="25">
        <v>2</v>
      </c>
      <c r="F14" s="26"/>
      <c r="G14" s="26">
        <f t="shared" si="6"/>
        <v>0</v>
      </c>
      <c r="H14" s="26">
        <v>0</v>
      </c>
      <c r="I14" s="26">
        <f t="shared" si="0"/>
        <v>0</v>
      </c>
      <c r="J14" s="26">
        <v>380</v>
      </c>
      <c r="K14" s="26">
        <f t="shared" si="1"/>
        <v>760</v>
      </c>
      <c r="L14" s="26">
        <v>0</v>
      </c>
      <c r="M14" s="26">
        <f t="shared" si="2"/>
        <v>0</v>
      </c>
      <c r="N14" s="21">
        <v>0</v>
      </c>
      <c r="O14" s="21">
        <f t="shared" si="3"/>
        <v>0</v>
      </c>
      <c r="P14" s="21">
        <v>0</v>
      </c>
      <c r="Q14" s="21">
        <f t="shared" si="4"/>
        <v>0</v>
      </c>
      <c r="R14" s="21"/>
      <c r="S14" s="21"/>
      <c r="T14" s="22">
        <v>0</v>
      </c>
      <c r="U14" s="21">
        <f t="shared" si="5"/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 t="s">
        <v>46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outlineLevel="1" x14ac:dyDescent="0.2">
      <c r="A15" s="17">
        <v>7</v>
      </c>
      <c r="B15" s="39" t="s">
        <v>52</v>
      </c>
      <c r="C15" s="36" t="s">
        <v>114</v>
      </c>
      <c r="D15" s="20" t="s">
        <v>53</v>
      </c>
      <c r="E15" s="25">
        <v>1</v>
      </c>
      <c r="F15" s="26"/>
      <c r="G15" s="26">
        <f t="shared" si="6"/>
        <v>0</v>
      </c>
      <c r="H15" s="26">
        <v>480.4</v>
      </c>
      <c r="I15" s="26">
        <f t="shared" si="0"/>
        <v>480.4</v>
      </c>
      <c r="J15" s="26">
        <v>98.600000000000023</v>
      </c>
      <c r="K15" s="26">
        <f t="shared" si="1"/>
        <v>98.6</v>
      </c>
      <c r="L15" s="26">
        <v>0</v>
      </c>
      <c r="M15" s="26">
        <f t="shared" si="2"/>
        <v>0</v>
      </c>
      <c r="N15" s="21">
        <v>1.9000000000000001E-4</v>
      </c>
      <c r="O15" s="21">
        <f t="shared" si="3"/>
        <v>1.9000000000000001E-4</v>
      </c>
      <c r="P15" s="21">
        <v>0</v>
      </c>
      <c r="Q15" s="21">
        <f t="shared" si="4"/>
        <v>0</v>
      </c>
      <c r="R15" s="21"/>
      <c r="S15" s="21"/>
      <c r="T15" s="22">
        <v>0.20599999999999999</v>
      </c>
      <c r="U15" s="21">
        <f t="shared" si="5"/>
        <v>0.21</v>
      </c>
      <c r="V15" s="16"/>
      <c r="W15" s="16"/>
      <c r="X15" s="16"/>
      <c r="Y15" s="16"/>
      <c r="Z15" s="16"/>
      <c r="AA15" s="16"/>
      <c r="AB15" s="16"/>
      <c r="AC15" s="16"/>
      <c r="AD15" s="16"/>
      <c r="AE15" s="16" t="s">
        <v>46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outlineLevel="1" x14ac:dyDescent="0.2">
      <c r="A16" s="17">
        <v>8</v>
      </c>
      <c r="B16" s="39" t="s">
        <v>54</v>
      </c>
      <c r="C16" s="36" t="s">
        <v>55</v>
      </c>
      <c r="D16" s="20" t="s">
        <v>56</v>
      </c>
      <c r="E16" s="25">
        <v>26</v>
      </c>
      <c r="F16" s="26"/>
      <c r="G16" s="26">
        <f t="shared" si="6"/>
        <v>0</v>
      </c>
      <c r="H16" s="26">
        <v>291.08</v>
      </c>
      <c r="I16" s="26">
        <f t="shared" si="0"/>
        <v>7568.08</v>
      </c>
      <c r="J16" s="26">
        <v>198.92000000000002</v>
      </c>
      <c r="K16" s="26">
        <f t="shared" si="1"/>
        <v>5171.92</v>
      </c>
      <c r="L16" s="26">
        <v>0</v>
      </c>
      <c r="M16" s="26">
        <f t="shared" si="2"/>
        <v>0</v>
      </c>
      <c r="N16" s="21">
        <v>1.14E-3</v>
      </c>
      <c r="O16" s="21">
        <f t="shared" si="3"/>
        <v>2.964E-2</v>
      </c>
      <c r="P16" s="21">
        <v>0</v>
      </c>
      <c r="Q16" s="21">
        <f t="shared" si="4"/>
        <v>0</v>
      </c>
      <c r="R16" s="21"/>
      <c r="S16" s="21"/>
      <c r="T16" s="22">
        <v>0.38469999999999999</v>
      </c>
      <c r="U16" s="21">
        <f t="shared" si="5"/>
        <v>10</v>
      </c>
      <c r="V16" s="16"/>
      <c r="W16" s="16"/>
      <c r="X16" s="16"/>
      <c r="Y16" s="16"/>
      <c r="Z16" s="16"/>
      <c r="AA16" s="16"/>
      <c r="AB16" s="16"/>
      <c r="AC16" s="16"/>
      <c r="AD16" s="16"/>
      <c r="AE16" s="16" t="s">
        <v>46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outlineLevel="1" x14ac:dyDescent="0.2">
      <c r="A17" s="17">
        <v>9</v>
      </c>
      <c r="B17" s="39" t="s">
        <v>57</v>
      </c>
      <c r="C17" s="36" t="s">
        <v>58</v>
      </c>
      <c r="D17" s="20" t="s">
        <v>59</v>
      </c>
      <c r="E17" s="25">
        <v>1</v>
      </c>
      <c r="F17" s="26"/>
      <c r="G17" s="26">
        <f t="shared" si="6"/>
        <v>0</v>
      </c>
      <c r="H17" s="26">
        <v>0</v>
      </c>
      <c r="I17" s="26">
        <f t="shared" si="0"/>
        <v>0</v>
      </c>
      <c r="J17" s="26">
        <v>13000</v>
      </c>
      <c r="K17" s="26">
        <f t="shared" si="1"/>
        <v>13000</v>
      </c>
      <c r="L17" s="26">
        <v>0</v>
      </c>
      <c r="M17" s="26">
        <f t="shared" si="2"/>
        <v>0</v>
      </c>
      <c r="N17" s="21">
        <v>0</v>
      </c>
      <c r="O17" s="21">
        <f t="shared" si="3"/>
        <v>0</v>
      </c>
      <c r="P17" s="21">
        <v>0</v>
      </c>
      <c r="Q17" s="21">
        <f t="shared" si="4"/>
        <v>0</v>
      </c>
      <c r="R17" s="21"/>
      <c r="S17" s="21"/>
      <c r="T17" s="22">
        <v>0</v>
      </c>
      <c r="U17" s="21">
        <f t="shared" si="5"/>
        <v>0</v>
      </c>
      <c r="V17" s="16"/>
      <c r="W17" s="16"/>
      <c r="X17" s="16"/>
      <c r="Y17" s="16"/>
      <c r="Z17" s="16"/>
      <c r="AA17" s="16"/>
      <c r="AB17" s="16"/>
      <c r="AC17" s="16"/>
      <c r="AD17" s="16"/>
      <c r="AE17" s="16" t="s">
        <v>46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outlineLevel="1" x14ac:dyDescent="0.2">
      <c r="A18" s="17">
        <v>10</v>
      </c>
      <c r="B18" s="39" t="s">
        <v>60</v>
      </c>
      <c r="C18" s="36" t="s">
        <v>61</v>
      </c>
      <c r="D18" s="20" t="s">
        <v>45</v>
      </c>
      <c r="E18" s="25">
        <v>6</v>
      </c>
      <c r="F18" s="26"/>
      <c r="G18" s="26">
        <f t="shared" si="6"/>
        <v>0</v>
      </c>
      <c r="H18" s="26">
        <v>0</v>
      </c>
      <c r="I18" s="26">
        <f t="shared" si="0"/>
        <v>0</v>
      </c>
      <c r="J18" s="26">
        <v>580</v>
      </c>
      <c r="K18" s="26">
        <f t="shared" si="1"/>
        <v>3480</v>
      </c>
      <c r="L18" s="26">
        <v>0</v>
      </c>
      <c r="M18" s="26">
        <f t="shared" si="2"/>
        <v>0</v>
      </c>
      <c r="N18" s="21">
        <v>0</v>
      </c>
      <c r="O18" s="21">
        <f t="shared" si="3"/>
        <v>0</v>
      </c>
      <c r="P18" s="21">
        <v>0</v>
      </c>
      <c r="Q18" s="21">
        <f t="shared" si="4"/>
        <v>0</v>
      </c>
      <c r="R18" s="21"/>
      <c r="S18" s="21"/>
      <c r="T18" s="22">
        <v>0</v>
      </c>
      <c r="U18" s="21">
        <f t="shared" si="5"/>
        <v>0</v>
      </c>
      <c r="V18" s="16"/>
      <c r="W18" s="16"/>
      <c r="X18" s="16"/>
      <c r="Y18" s="16"/>
      <c r="Z18" s="16"/>
      <c r="AA18" s="16"/>
      <c r="AB18" s="16"/>
      <c r="AC18" s="16"/>
      <c r="AD18" s="16"/>
      <c r="AE18" s="16" t="s">
        <v>46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outlineLevel="1" x14ac:dyDescent="0.2">
      <c r="A19" s="17">
        <v>11</v>
      </c>
      <c r="B19" s="39" t="s">
        <v>62</v>
      </c>
      <c r="C19" s="36" t="s">
        <v>106</v>
      </c>
      <c r="D19" s="20" t="s">
        <v>59</v>
      </c>
      <c r="E19" s="25">
        <v>1</v>
      </c>
      <c r="F19" s="26"/>
      <c r="G19" s="26">
        <f t="shared" si="6"/>
        <v>0</v>
      </c>
      <c r="H19" s="26">
        <v>0</v>
      </c>
      <c r="I19" s="26">
        <f t="shared" si="0"/>
        <v>0</v>
      </c>
      <c r="J19" s="26">
        <v>4800</v>
      </c>
      <c r="K19" s="26">
        <f t="shared" si="1"/>
        <v>4800</v>
      </c>
      <c r="L19" s="26">
        <v>0</v>
      </c>
      <c r="M19" s="26">
        <f t="shared" si="2"/>
        <v>0</v>
      </c>
      <c r="N19" s="21">
        <v>0</v>
      </c>
      <c r="O19" s="21">
        <f t="shared" si="3"/>
        <v>0</v>
      </c>
      <c r="P19" s="21">
        <v>0</v>
      </c>
      <c r="Q19" s="21">
        <f t="shared" si="4"/>
        <v>0</v>
      </c>
      <c r="R19" s="21"/>
      <c r="S19" s="21"/>
      <c r="T19" s="22">
        <v>0</v>
      </c>
      <c r="U19" s="21">
        <f t="shared" si="5"/>
        <v>0</v>
      </c>
      <c r="V19" s="16"/>
      <c r="W19" s="16"/>
      <c r="X19" s="16"/>
      <c r="Y19" s="16"/>
      <c r="Z19" s="16"/>
      <c r="AA19" s="16"/>
      <c r="AB19" s="16"/>
      <c r="AC19" s="16"/>
      <c r="AD19" s="16"/>
      <c r="AE19" s="16" t="s">
        <v>46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outlineLevel="1" x14ac:dyDescent="0.2">
      <c r="A20" s="17">
        <v>12</v>
      </c>
      <c r="B20" s="39" t="s">
        <v>64</v>
      </c>
      <c r="C20" s="36" t="s">
        <v>65</v>
      </c>
      <c r="D20" s="20" t="s">
        <v>56</v>
      </c>
      <c r="E20" s="25">
        <v>10</v>
      </c>
      <c r="F20" s="26"/>
      <c r="G20" s="26">
        <f t="shared" si="6"/>
        <v>0</v>
      </c>
      <c r="H20" s="26">
        <v>0</v>
      </c>
      <c r="I20" s="26">
        <f t="shared" si="0"/>
        <v>0</v>
      </c>
      <c r="J20" s="26">
        <v>95.8</v>
      </c>
      <c r="K20" s="26">
        <f t="shared" si="1"/>
        <v>958</v>
      </c>
      <c r="L20" s="26">
        <v>0</v>
      </c>
      <c r="M20" s="26">
        <f t="shared" si="2"/>
        <v>0</v>
      </c>
      <c r="N20" s="21">
        <v>0</v>
      </c>
      <c r="O20" s="21">
        <f t="shared" si="3"/>
        <v>0</v>
      </c>
      <c r="P20" s="21">
        <v>9.5899999999999996E-3</v>
      </c>
      <c r="Q20" s="21">
        <f t="shared" si="4"/>
        <v>9.5899999999999999E-2</v>
      </c>
      <c r="R20" s="21"/>
      <c r="S20" s="21"/>
      <c r="T20" s="22">
        <v>0.25600000000000001</v>
      </c>
      <c r="U20" s="21">
        <f t="shared" si="5"/>
        <v>2.56</v>
      </c>
      <c r="V20" s="16"/>
      <c r="W20" s="16"/>
      <c r="X20" s="16"/>
      <c r="Y20" s="16"/>
      <c r="Z20" s="16"/>
      <c r="AA20" s="16"/>
      <c r="AB20" s="16"/>
      <c r="AC20" s="16"/>
      <c r="AD20" s="16"/>
      <c r="AE20" s="16" t="s">
        <v>46</v>
      </c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outlineLevel="1" x14ac:dyDescent="0.2">
      <c r="A21" s="17">
        <v>13</v>
      </c>
      <c r="B21" s="39" t="s">
        <v>66</v>
      </c>
      <c r="C21" s="36" t="s">
        <v>67</v>
      </c>
      <c r="D21" s="20" t="s">
        <v>56</v>
      </c>
      <c r="E21" s="25">
        <v>10</v>
      </c>
      <c r="F21" s="26"/>
      <c r="G21" s="26">
        <f t="shared" si="6"/>
        <v>0</v>
      </c>
      <c r="H21" s="26">
        <v>82.67</v>
      </c>
      <c r="I21" s="26">
        <f t="shared" si="0"/>
        <v>826.7</v>
      </c>
      <c r="J21" s="26">
        <v>171.82999999999998</v>
      </c>
      <c r="K21" s="26">
        <f t="shared" si="1"/>
        <v>1718.3</v>
      </c>
      <c r="L21" s="26">
        <v>0</v>
      </c>
      <c r="M21" s="26">
        <f t="shared" si="2"/>
        <v>0</v>
      </c>
      <c r="N21" s="21">
        <v>4.6999999999999999E-4</v>
      </c>
      <c r="O21" s="21">
        <f t="shared" si="3"/>
        <v>4.7000000000000002E-3</v>
      </c>
      <c r="P21" s="21">
        <v>0</v>
      </c>
      <c r="Q21" s="21">
        <f t="shared" si="4"/>
        <v>0</v>
      </c>
      <c r="R21" s="21"/>
      <c r="S21" s="21"/>
      <c r="T21" s="22">
        <v>0.35899999999999999</v>
      </c>
      <c r="U21" s="21">
        <f t="shared" si="5"/>
        <v>3.59</v>
      </c>
      <c r="V21" s="16"/>
      <c r="W21" s="16"/>
      <c r="X21" s="16"/>
      <c r="Y21" s="16"/>
      <c r="Z21" s="16"/>
      <c r="AA21" s="16"/>
      <c r="AB21" s="16"/>
      <c r="AC21" s="16"/>
      <c r="AD21" s="16"/>
      <c r="AE21" s="16" t="s">
        <v>46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outlineLevel="1" x14ac:dyDescent="0.2">
      <c r="A22" s="17">
        <v>14</v>
      </c>
      <c r="B22" s="39" t="s">
        <v>16</v>
      </c>
      <c r="C22" s="36" t="s">
        <v>68</v>
      </c>
      <c r="D22" s="20" t="s">
        <v>59</v>
      </c>
      <c r="E22" s="25">
        <v>1</v>
      </c>
      <c r="F22" s="26"/>
      <c r="G22" s="26">
        <f t="shared" si="6"/>
        <v>0</v>
      </c>
      <c r="H22" s="26">
        <v>0</v>
      </c>
      <c r="I22" s="26">
        <f t="shared" si="0"/>
        <v>0</v>
      </c>
      <c r="J22" s="26">
        <v>2980</v>
      </c>
      <c r="K22" s="26">
        <f t="shared" si="1"/>
        <v>2980</v>
      </c>
      <c r="L22" s="26">
        <v>0</v>
      </c>
      <c r="M22" s="26">
        <f t="shared" si="2"/>
        <v>0</v>
      </c>
      <c r="N22" s="21">
        <v>0</v>
      </c>
      <c r="O22" s="21">
        <f t="shared" si="3"/>
        <v>0</v>
      </c>
      <c r="P22" s="21">
        <v>0</v>
      </c>
      <c r="Q22" s="21">
        <f t="shared" si="4"/>
        <v>0</v>
      </c>
      <c r="R22" s="21"/>
      <c r="S22" s="21"/>
      <c r="T22" s="22">
        <v>0</v>
      </c>
      <c r="U22" s="21">
        <f t="shared" si="5"/>
        <v>0</v>
      </c>
      <c r="V22" s="16"/>
      <c r="W22" s="16"/>
      <c r="X22" s="16"/>
      <c r="Y22" s="16"/>
      <c r="Z22" s="16"/>
      <c r="AA22" s="16"/>
      <c r="AB22" s="16"/>
      <c r="AC22" s="16"/>
      <c r="AD22" s="16"/>
      <c r="AE22" s="16" t="s">
        <v>46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outlineLevel="1" x14ac:dyDescent="0.2">
      <c r="A23" s="17">
        <v>15</v>
      </c>
      <c r="B23" s="39" t="s">
        <v>69</v>
      </c>
      <c r="C23" s="36" t="s">
        <v>70</v>
      </c>
      <c r="D23" s="20" t="s">
        <v>59</v>
      </c>
      <c r="E23" s="25">
        <v>1</v>
      </c>
      <c r="F23" s="26"/>
      <c r="G23" s="26">
        <f t="shared" si="6"/>
        <v>0</v>
      </c>
      <c r="H23" s="26">
        <v>0</v>
      </c>
      <c r="I23" s="26">
        <f t="shared" si="0"/>
        <v>0</v>
      </c>
      <c r="J23" s="26">
        <v>13500</v>
      </c>
      <c r="K23" s="26">
        <f t="shared" si="1"/>
        <v>13500</v>
      </c>
      <c r="L23" s="26">
        <v>0</v>
      </c>
      <c r="M23" s="26">
        <f t="shared" si="2"/>
        <v>0</v>
      </c>
      <c r="N23" s="21">
        <v>0</v>
      </c>
      <c r="O23" s="21">
        <f t="shared" si="3"/>
        <v>0</v>
      </c>
      <c r="P23" s="21">
        <v>0</v>
      </c>
      <c r="Q23" s="21">
        <f t="shared" si="4"/>
        <v>0</v>
      </c>
      <c r="R23" s="21"/>
      <c r="S23" s="21"/>
      <c r="T23" s="22">
        <v>0</v>
      </c>
      <c r="U23" s="21">
        <f t="shared" si="5"/>
        <v>0</v>
      </c>
      <c r="V23" s="16"/>
      <c r="W23" s="16"/>
      <c r="X23" s="16"/>
      <c r="Y23" s="16"/>
      <c r="Z23" s="16"/>
      <c r="AA23" s="16"/>
      <c r="AB23" s="16"/>
      <c r="AC23" s="16"/>
      <c r="AD23" s="16"/>
      <c r="AE23" s="16" t="s">
        <v>46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outlineLevel="1" x14ac:dyDescent="0.2">
      <c r="A24" s="17">
        <v>16</v>
      </c>
      <c r="B24" s="39" t="s">
        <v>71</v>
      </c>
      <c r="C24" s="36" t="s">
        <v>72</v>
      </c>
      <c r="D24" s="20" t="s">
        <v>59</v>
      </c>
      <c r="E24" s="25">
        <v>1</v>
      </c>
      <c r="F24" s="26"/>
      <c r="G24" s="26">
        <f t="shared" si="6"/>
        <v>0</v>
      </c>
      <c r="H24" s="26">
        <v>0</v>
      </c>
      <c r="I24" s="26">
        <f t="shared" si="0"/>
        <v>0</v>
      </c>
      <c r="J24" s="26">
        <v>12000</v>
      </c>
      <c r="K24" s="26">
        <f t="shared" si="1"/>
        <v>12000</v>
      </c>
      <c r="L24" s="26">
        <v>0</v>
      </c>
      <c r="M24" s="26">
        <f t="shared" si="2"/>
        <v>0</v>
      </c>
      <c r="N24" s="21">
        <v>0</v>
      </c>
      <c r="O24" s="21">
        <f t="shared" si="3"/>
        <v>0</v>
      </c>
      <c r="P24" s="21">
        <v>0</v>
      </c>
      <c r="Q24" s="21">
        <f t="shared" si="4"/>
        <v>0</v>
      </c>
      <c r="R24" s="21"/>
      <c r="S24" s="21"/>
      <c r="T24" s="22">
        <v>0</v>
      </c>
      <c r="U24" s="21">
        <f t="shared" si="5"/>
        <v>0</v>
      </c>
      <c r="V24" s="16"/>
      <c r="W24" s="16"/>
      <c r="X24" s="16"/>
      <c r="Y24" s="16"/>
      <c r="Z24" s="16"/>
      <c r="AA24" s="16"/>
      <c r="AB24" s="16"/>
      <c r="AC24" s="16"/>
      <c r="AD24" s="16"/>
      <c r="AE24" s="16" t="s">
        <v>46</v>
      </c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outlineLevel="1" x14ac:dyDescent="0.2">
      <c r="A25" s="17">
        <v>17</v>
      </c>
      <c r="B25" s="39" t="s">
        <v>73</v>
      </c>
      <c r="C25" s="36" t="s">
        <v>74</v>
      </c>
      <c r="D25" s="20" t="s">
        <v>59</v>
      </c>
      <c r="E25" s="25">
        <v>1</v>
      </c>
      <c r="F25" s="26"/>
      <c r="G25" s="26">
        <f t="shared" si="6"/>
        <v>0</v>
      </c>
      <c r="H25" s="26">
        <v>0</v>
      </c>
      <c r="I25" s="26">
        <f t="shared" si="0"/>
        <v>0</v>
      </c>
      <c r="J25" s="26">
        <v>75000</v>
      </c>
      <c r="K25" s="26">
        <f t="shared" si="1"/>
        <v>75000</v>
      </c>
      <c r="L25" s="26">
        <v>0</v>
      </c>
      <c r="M25" s="26">
        <f t="shared" si="2"/>
        <v>0</v>
      </c>
      <c r="N25" s="21">
        <v>0</v>
      </c>
      <c r="O25" s="21">
        <f t="shared" si="3"/>
        <v>0</v>
      </c>
      <c r="P25" s="21">
        <v>0</v>
      </c>
      <c r="Q25" s="21">
        <f t="shared" si="4"/>
        <v>0</v>
      </c>
      <c r="R25" s="21"/>
      <c r="S25" s="21"/>
      <c r="T25" s="22">
        <v>0</v>
      </c>
      <c r="U25" s="21">
        <f t="shared" si="5"/>
        <v>0</v>
      </c>
      <c r="V25" s="16"/>
      <c r="W25" s="16"/>
      <c r="X25" s="16"/>
      <c r="Y25" s="16"/>
      <c r="Z25" s="16"/>
      <c r="AA25" s="16"/>
      <c r="AB25" s="16"/>
      <c r="AC25" s="16"/>
      <c r="AD25" s="16"/>
      <c r="AE25" s="16" t="s">
        <v>46</v>
      </c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outlineLevel="1" x14ac:dyDescent="0.2">
      <c r="A26" s="17">
        <v>18</v>
      </c>
      <c r="B26" s="39">
        <v>10</v>
      </c>
      <c r="C26" s="36" t="s">
        <v>107</v>
      </c>
      <c r="D26" s="20" t="s">
        <v>59</v>
      </c>
      <c r="E26" s="25">
        <v>1</v>
      </c>
      <c r="F26" s="26"/>
      <c r="G26" s="26">
        <f t="shared" si="6"/>
        <v>0</v>
      </c>
      <c r="H26" s="26"/>
      <c r="I26" s="26"/>
      <c r="J26" s="26"/>
      <c r="K26" s="26"/>
      <c r="L26" s="26"/>
      <c r="M26" s="26"/>
      <c r="N26" s="21"/>
      <c r="O26" s="21"/>
      <c r="P26" s="21"/>
      <c r="Q26" s="21"/>
      <c r="R26" s="21"/>
      <c r="S26" s="21"/>
      <c r="T26" s="22"/>
      <c r="U26" s="2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x14ac:dyDescent="0.2">
      <c r="A27" s="49" t="s">
        <v>42</v>
      </c>
      <c r="B27" s="50" t="s">
        <v>11</v>
      </c>
      <c r="C27" s="51" t="s">
        <v>108</v>
      </c>
      <c r="D27" s="52"/>
      <c r="E27" s="53"/>
      <c r="F27" s="54"/>
      <c r="G27" s="55">
        <f>SUM(G28:G46)</f>
        <v>0</v>
      </c>
      <c r="H27" s="27"/>
      <c r="I27" s="27">
        <f>SUM(I28:I46)</f>
        <v>10898.7</v>
      </c>
      <c r="J27" s="27"/>
      <c r="K27" s="27">
        <f>SUM(K28:K46)</f>
        <v>207503.3</v>
      </c>
      <c r="L27" s="27"/>
      <c r="M27" s="27">
        <f>SUM(M28:M46)</f>
        <v>0</v>
      </c>
      <c r="N27" s="23"/>
      <c r="O27" s="23">
        <f>SUM(O28:O46)</f>
        <v>4.6490000000000004E-2</v>
      </c>
      <c r="P27" s="23"/>
      <c r="Q27" s="23">
        <f>SUM(Q28:Q46)</f>
        <v>9.5899999999999999E-2</v>
      </c>
      <c r="R27" s="23"/>
      <c r="S27" s="23"/>
      <c r="T27" s="24"/>
      <c r="U27" s="23">
        <f>SUM(U28:U46)</f>
        <v>19.739999999999998</v>
      </c>
      <c r="AE27" t="s">
        <v>43</v>
      </c>
    </row>
    <row r="28" spans="1:60" outlineLevel="1" x14ac:dyDescent="0.2">
      <c r="A28" s="17">
        <v>19</v>
      </c>
      <c r="B28" s="39" t="s">
        <v>75</v>
      </c>
      <c r="C28" s="36" t="s">
        <v>44</v>
      </c>
      <c r="D28" s="20" t="s">
        <v>45</v>
      </c>
      <c r="E28" s="25">
        <v>1</v>
      </c>
      <c r="F28" s="26"/>
      <c r="G28" s="26">
        <f>F28*E28</f>
        <v>0</v>
      </c>
      <c r="H28" s="26">
        <v>0</v>
      </c>
      <c r="I28" s="26">
        <f t="shared" ref="I28:I46" si="7">ROUND(E28*H28,2)</f>
        <v>0</v>
      </c>
      <c r="J28" s="26">
        <v>25300</v>
      </c>
      <c r="K28" s="26">
        <f t="shared" ref="K28:K46" si="8">ROUND(E28*J28,2)</f>
        <v>25300</v>
      </c>
      <c r="L28" s="26">
        <v>0</v>
      </c>
      <c r="M28" s="26">
        <f t="shared" ref="M28:M46" si="9">G28*(1+L28/100)</f>
        <v>0</v>
      </c>
      <c r="N28" s="21">
        <v>0</v>
      </c>
      <c r="O28" s="21">
        <f t="shared" ref="O28:O46" si="10">ROUND(E28*N28,5)</f>
        <v>0</v>
      </c>
      <c r="P28" s="21">
        <v>0</v>
      </c>
      <c r="Q28" s="21">
        <f t="shared" ref="Q28:Q46" si="11">ROUND(E28*P28,5)</f>
        <v>0</v>
      </c>
      <c r="R28" s="21"/>
      <c r="S28" s="21"/>
      <c r="T28" s="22">
        <v>0</v>
      </c>
      <c r="U28" s="21">
        <f t="shared" ref="U28:U46" si="12">ROUND(E28*T28,2)</f>
        <v>0</v>
      </c>
      <c r="V28" s="16"/>
      <c r="W28" s="16"/>
      <c r="X28" s="16"/>
      <c r="Y28" s="16"/>
      <c r="Z28" s="16"/>
      <c r="AA28" s="16"/>
      <c r="AB28" s="16"/>
      <c r="AC28" s="16"/>
      <c r="AD28" s="16"/>
      <c r="AE28" s="16" t="s">
        <v>46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outlineLevel="1" x14ac:dyDescent="0.2">
      <c r="A29" s="17">
        <v>20</v>
      </c>
      <c r="B29" s="39" t="s">
        <v>11</v>
      </c>
      <c r="C29" s="36" t="s">
        <v>47</v>
      </c>
      <c r="D29" s="20" t="s">
        <v>45</v>
      </c>
      <c r="E29" s="25">
        <v>1</v>
      </c>
      <c r="F29" s="26"/>
      <c r="G29" s="26">
        <f t="shared" ref="G29:G46" si="13">F29*E29</f>
        <v>0</v>
      </c>
      <c r="H29" s="26">
        <v>0</v>
      </c>
      <c r="I29" s="26">
        <f t="shared" si="7"/>
        <v>0</v>
      </c>
      <c r="J29" s="26">
        <v>10500</v>
      </c>
      <c r="K29" s="26">
        <f t="shared" si="8"/>
        <v>10500</v>
      </c>
      <c r="L29" s="26">
        <v>0</v>
      </c>
      <c r="M29" s="26">
        <f t="shared" si="9"/>
        <v>0</v>
      </c>
      <c r="N29" s="21">
        <v>0</v>
      </c>
      <c r="O29" s="21">
        <f t="shared" si="10"/>
        <v>0</v>
      </c>
      <c r="P29" s="21">
        <v>0</v>
      </c>
      <c r="Q29" s="21">
        <f t="shared" si="11"/>
        <v>0</v>
      </c>
      <c r="R29" s="21"/>
      <c r="S29" s="21"/>
      <c r="T29" s="22">
        <v>0</v>
      </c>
      <c r="U29" s="21">
        <f t="shared" si="12"/>
        <v>0</v>
      </c>
      <c r="V29" s="16"/>
      <c r="W29" s="16"/>
      <c r="X29" s="16"/>
      <c r="Y29" s="16"/>
      <c r="Z29" s="16"/>
      <c r="AA29" s="16"/>
      <c r="AB29" s="16"/>
      <c r="AC29" s="16"/>
      <c r="AD29" s="16"/>
      <c r="AE29" s="16" t="s">
        <v>46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outlineLevel="1" x14ac:dyDescent="0.2">
      <c r="A30" s="17">
        <v>21</v>
      </c>
      <c r="B30" s="39" t="s">
        <v>12</v>
      </c>
      <c r="C30" s="36" t="s">
        <v>48</v>
      </c>
      <c r="D30" s="20" t="s">
        <v>45</v>
      </c>
      <c r="E30" s="25">
        <v>1</v>
      </c>
      <c r="F30" s="26"/>
      <c r="G30" s="26">
        <f t="shared" si="13"/>
        <v>0</v>
      </c>
      <c r="H30" s="26">
        <v>0</v>
      </c>
      <c r="I30" s="26">
        <f t="shared" si="7"/>
        <v>0</v>
      </c>
      <c r="J30" s="26">
        <v>30000</v>
      </c>
      <c r="K30" s="26">
        <f t="shared" si="8"/>
        <v>30000</v>
      </c>
      <c r="L30" s="26">
        <v>0</v>
      </c>
      <c r="M30" s="26">
        <f t="shared" si="9"/>
        <v>0</v>
      </c>
      <c r="N30" s="21">
        <v>0</v>
      </c>
      <c r="O30" s="21">
        <f t="shared" si="10"/>
        <v>0</v>
      </c>
      <c r="P30" s="21">
        <v>0</v>
      </c>
      <c r="Q30" s="21">
        <f t="shared" si="11"/>
        <v>0</v>
      </c>
      <c r="R30" s="21"/>
      <c r="S30" s="21"/>
      <c r="T30" s="22">
        <v>0</v>
      </c>
      <c r="U30" s="21">
        <f t="shared" si="12"/>
        <v>0</v>
      </c>
      <c r="V30" s="16"/>
      <c r="W30" s="16"/>
      <c r="X30" s="16"/>
      <c r="Y30" s="16"/>
      <c r="Z30" s="16"/>
      <c r="AA30" s="16"/>
      <c r="AB30" s="16"/>
      <c r="AC30" s="16"/>
      <c r="AD30" s="16"/>
      <c r="AE30" s="16" t="s">
        <v>46</v>
      </c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outlineLevel="1" x14ac:dyDescent="0.2">
      <c r="A31" s="17">
        <v>22</v>
      </c>
      <c r="B31" s="39" t="s">
        <v>14</v>
      </c>
      <c r="C31" s="36" t="s">
        <v>50</v>
      </c>
      <c r="D31" s="20" t="s">
        <v>45</v>
      </c>
      <c r="E31" s="25">
        <v>1</v>
      </c>
      <c r="F31" s="26"/>
      <c r="G31" s="26">
        <f t="shared" si="13"/>
        <v>0</v>
      </c>
      <c r="H31" s="26">
        <v>0</v>
      </c>
      <c r="I31" s="26">
        <f t="shared" si="7"/>
        <v>0</v>
      </c>
      <c r="J31" s="26">
        <v>980</v>
      </c>
      <c r="K31" s="26">
        <f t="shared" si="8"/>
        <v>980</v>
      </c>
      <c r="L31" s="26">
        <v>0</v>
      </c>
      <c r="M31" s="26">
        <f t="shared" si="9"/>
        <v>0</v>
      </c>
      <c r="N31" s="21">
        <v>0</v>
      </c>
      <c r="O31" s="21">
        <f t="shared" si="10"/>
        <v>0</v>
      </c>
      <c r="P31" s="21">
        <v>0</v>
      </c>
      <c r="Q31" s="21">
        <f t="shared" si="11"/>
        <v>0</v>
      </c>
      <c r="R31" s="21"/>
      <c r="S31" s="21"/>
      <c r="T31" s="22">
        <v>0</v>
      </c>
      <c r="U31" s="21">
        <f t="shared" si="12"/>
        <v>0</v>
      </c>
      <c r="V31" s="16"/>
      <c r="W31" s="16"/>
      <c r="X31" s="16"/>
      <c r="Y31" s="16"/>
      <c r="Z31" s="16"/>
      <c r="AA31" s="16"/>
      <c r="AB31" s="16"/>
      <c r="AC31" s="16"/>
      <c r="AD31" s="16"/>
      <c r="AE31" s="16" t="s">
        <v>46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outlineLevel="1" x14ac:dyDescent="0.2">
      <c r="A32" s="17">
        <v>23</v>
      </c>
      <c r="B32" s="39" t="s">
        <v>13</v>
      </c>
      <c r="C32" s="36" t="s">
        <v>49</v>
      </c>
      <c r="D32" s="20" t="s">
        <v>45</v>
      </c>
      <c r="E32" s="25">
        <v>1</v>
      </c>
      <c r="F32" s="26"/>
      <c r="G32" s="26">
        <f t="shared" si="13"/>
        <v>0</v>
      </c>
      <c r="H32" s="26">
        <v>0</v>
      </c>
      <c r="I32" s="26">
        <f t="shared" si="7"/>
        <v>0</v>
      </c>
      <c r="J32" s="26">
        <v>5500</v>
      </c>
      <c r="K32" s="26">
        <f t="shared" si="8"/>
        <v>5500</v>
      </c>
      <c r="L32" s="26">
        <v>0</v>
      </c>
      <c r="M32" s="26">
        <f t="shared" si="9"/>
        <v>0</v>
      </c>
      <c r="N32" s="21">
        <v>0</v>
      </c>
      <c r="O32" s="21">
        <f t="shared" si="10"/>
        <v>0</v>
      </c>
      <c r="P32" s="21">
        <v>0</v>
      </c>
      <c r="Q32" s="21">
        <f t="shared" si="11"/>
        <v>0</v>
      </c>
      <c r="R32" s="21"/>
      <c r="S32" s="21"/>
      <c r="T32" s="22">
        <v>0</v>
      </c>
      <c r="U32" s="21">
        <f t="shared" si="12"/>
        <v>0</v>
      </c>
      <c r="V32" s="16"/>
      <c r="W32" s="16"/>
      <c r="X32" s="16"/>
      <c r="Y32" s="16"/>
      <c r="Z32" s="16"/>
      <c r="AA32" s="16"/>
      <c r="AB32" s="16"/>
      <c r="AC32" s="16"/>
      <c r="AD32" s="16"/>
      <c r="AE32" s="16" t="s">
        <v>46</v>
      </c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outlineLevel="1" x14ac:dyDescent="0.2">
      <c r="A33" s="17">
        <v>24</v>
      </c>
      <c r="B33" s="39" t="s">
        <v>52</v>
      </c>
      <c r="C33" s="36" t="s">
        <v>114</v>
      </c>
      <c r="D33" s="20" t="s">
        <v>53</v>
      </c>
      <c r="E33" s="25">
        <v>1</v>
      </c>
      <c r="F33" s="26"/>
      <c r="G33" s="26">
        <f t="shared" si="13"/>
        <v>0</v>
      </c>
      <c r="H33" s="26">
        <v>480.4</v>
      </c>
      <c r="I33" s="26">
        <f t="shared" si="7"/>
        <v>480.4</v>
      </c>
      <c r="J33" s="26">
        <v>98.600000000000023</v>
      </c>
      <c r="K33" s="26">
        <f t="shared" si="8"/>
        <v>98.6</v>
      </c>
      <c r="L33" s="26">
        <v>0</v>
      </c>
      <c r="M33" s="26">
        <f t="shared" si="9"/>
        <v>0</v>
      </c>
      <c r="N33" s="21">
        <v>1.9000000000000001E-4</v>
      </c>
      <c r="O33" s="21">
        <f t="shared" si="10"/>
        <v>1.9000000000000001E-4</v>
      </c>
      <c r="P33" s="21">
        <v>0</v>
      </c>
      <c r="Q33" s="21">
        <f t="shared" si="11"/>
        <v>0</v>
      </c>
      <c r="R33" s="21"/>
      <c r="S33" s="21"/>
      <c r="T33" s="22">
        <v>0.20599999999999999</v>
      </c>
      <c r="U33" s="21">
        <f t="shared" si="12"/>
        <v>0.21</v>
      </c>
      <c r="V33" s="16"/>
      <c r="W33" s="16"/>
      <c r="X33" s="16"/>
      <c r="Y33" s="16"/>
      <c r="Z33" s="16"/>
      <c r="AA33" s="16"/>
      <c r="AB33" s="16"/>
      <c r="AC33" s="16"/>
      <c r="AD33" s="16"/>
      <c r="AE33" s="16" t="s">
        <v>46</v>
      </c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outlineLevel="1" x14ac:dyDescent="0.2">
      <c r="A34" s="17">
        <v>25</v>
      </c>
      <c r="B34" s="39" t="s">
        <v>54</v>
      </c>
      <c r="C34" s="36" t="s">
        <v>55</v>
      </c>
      <c r="D34" s="20" t="s">
        <v>56</v>
      </c>
      <c r="E34" s="25">
        <v>10</v>
      </c>
      <c r="F34" s="26"/>
      <c r="G34" s="26">
        <f t="shared" si="13"/>
        <v>0</v>
      </c>
      <c r="H34" s="26">
        <v>291.08</v>
      </c>
      <c r="I34" s="26">
        <f t="shared" si="7"/>
        <v>2910.8</v>
      </c>
      <c r="J34" s="26">
        <v>198.92000000000002</v>
      </c>
      <c r="K34" s="26">
        <f t="shared" si="8"/>
        <v>1989.2</v>
      </c>
      <c r="L34" s="26">
        <v>0</v>
      </c>
      <c r="M34" s="26">
        <f t="shared" si="9"/>
        <v>0</v>
      </c>
      <c r="N34" s="21">
        <v>1.14E-3</v>
      </c>
      <c r="O34" s="21">
        <f t="shared" si="10"/>
        <v>1.14E-2</v>
      </c>
      <c r="P34" s="21">
        <v>0</v>
      </c>
      <c r="Q34" s="21">
        <f t="shared" si="11"/>
        <v>0</v>
      </c>
      <c r="R34" s="21"/>
      <c r="S34" s="21"/>
      <c r="T34" s="22">
        <v>0.38469999999999999</v>
      </c>
      <c r="U34" s="21">
        <f t="shared" si="12"/>
        <v>3.85</v>
      </c>
      <c r="V34" s="16"/>
      <c r="W34" s="16"/>
      <c r="X34" s="16"/>
      <c r="Y34" s="16"/>
      <c r="Z34" s="16"/>
      <c r="AA34" s="16"/>
      <c r="AB34" s="16"/>
      <c r="AC34" s="16"/>
      <c r="AD34" s="16"/>
      <c r="AE34" s="16" t="s">
        <v>46</v>
      </c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outlineLevel="1" x14ac:dyDescent="0.2">
      <c r="A35" s="17">
        <v>26</v>
      </c>
      <c r="B35" s="39" t="s">
        <v>60</v>
      </c>
      <c r="C35" s="36" t="s">
        <v>61</v>
      </c>
      <c r="D35" s="20" t="s">
        <v>45</v>
      </c>
      <c r="E35" s="25">
        <v>6</v>
      </c>
      <c r="F35" s="26"/>
      <c r="G35" s="26">
        <f t="shared" si="13"/>
        <v>0</v>
      </c>
      <c r="H35" s="26">
        <v>0</v>
      </c>
      <c r="I35" s="26">
        <f t="shared" si="7"/>
        <v>0</v>
      </c>
      <c r="J35" s="26">
        <v>580</v>
      </c>
      <c r="K35" s="26">
        <f t="shared" si="8"/>
        <v>3480</v>
      </c>
      <c r="L35" s="26">
        <v>0</v>
      </c>
      <c r="M35" s="26">
        <f t="shared" si="9"/>
        <v>0</v>
      </c>
      <c r="N35" s="21">
        <v>0</v>
      </c>
      <c r="O35" s="21">
        <f t="shared" si="10"/>
        <v>0</v>
      </c>
      <c r="P35" s="21">
        <v>0</v>
      </c>
      <c r="Q35" s="21">
        <f t="shared" si="11"/>
        <v>0</v>
      </c>
      <c r="R35" s="21"/>
      <c r="S35" s="21"/>
      <c r="T35" s="22">
        <v>0</v>
      </c>
      <c r="U35" s="21">
        <f t="shared" si="12"/>
        <v>0</v>
      </c>
      <c r="V35" s="16"/>
      <c r="W35" s="16"/>
      <c r="X35" s="16"/>
      <c r="Y35" s="16"/>
      <c r="Z35" s="16"/>
      <c r="AA35" s="16"/>
      <c r="AB35" s="16"/>
      <c r="AC35" s="16"/>
      <c r="AD35" s="16"/>
      <c r="AE35" s="16" t="s">
        <v>46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outlineLevel="1" x14ac:dyDescent="0.2">
      <c r="A36" s="17">
        <v>27</v>
      </c>
      <c r="B36" s="39" t="s">
        <v>57</v>
      </c>
      <c r="C36" s="36" t="s">
        <v>58</v>
      </c>
      <c r="D36" s="20" t="s">
        <v>59</v>
      </c>
      <c r="E36" s="25">
        <v>1</v>
      </c>
      <c r="F36" s="26"/>
      <c r="G36" s="26">
        <f t="shared" si="13"/>
        <v>0</v>
      </c>
      <c r="H36" s="26">
        <v>0</v>
      </c>
      <c r="I36" s="26">
        <f t="shared" si="7"/>
        <v>0</v>
      </c>
      <c r="J36" s="26">
        <v>13000</v>
      </c>
      <c r="K36" s="26">
        <f t="shared" si="8"/>
        <v>13000</v>
      </c>
      <c r="L36" s="26">
        <v>0</v>
      </c>
      <c r="M36" s="26">
        <f t="shared" si="9"/>
        <v>0</v>
      </c>
      <c r="N36" s="21">
        <v>0</v>
      </c>
      <c r="O36" s="21">
        <f t="shared" si="10"/>
        <v>0</v>
      </c>
      <c r="P36" s="21">
        <v>0</v>
      </c>
      <c r="Q36" s="21">
        <f t="shared" si="11"/>
        <v>0</v>
      </c>
      <c r="R36" s="21"/>
      <c r="S36" s="21"/>
      <c r="T36" s="22">
        <v>0</v>
      </c>
      <c r="U36" s="21">
        <f t="shared" si="12"/>
        <v>0</v>
      </c>
      <c r="V36" s="16"/>
      <c r="W36" s="16"/>
      <c r="X36" s="16"/>
      <c r="Y36" s="16"/>
      <c r="Z36" s="16"/>
      <c r="AA36" s="16"/>
      <c r="AB36" s="16"/>
      <c r="AC36" s="16"/>
      <c r="AD36" s="16"/>
      <c r="AE36" s="16" t="s">
        <v>46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outlineLevel="1" x14ac:dyDescent="0.2">
      <c r="A37" s="17">
        <v>28</v>
      </c>
      <c r="B37" s="39" t="s">
        <v>76</v>
      </c>
      <c r="C37" s="36" t="s">
        <v>77</v>
      </c>
      <c r="D37" s="20" t="s">
        <v>56</v>
      </c>
      <c r="E37" s="25">
        <v>20</v>
      </c>
      <c r="F37" s="26"/>
      <c r="G37" s="26">
        <f t="shared" si="13"/>
        <v>0</v>
      </c>
      <c r="H37" s="26">
        <v>334.04</v>
      </c>
      <c r="I37" s="26">
        <f t="shared" si="7"/>
        <v>6680.8</v>
      </c>
      <c r="J37" s="26">
        <v>246.95999999999998</v>
      </c>
      <c r="K37" s="26">
        <f t="shared" si="8"/>
        <v>4939.2</v>
      </c>
      <c r="L37" s="26">
        <v>0</v>
      </c>
      <c r="M37" s="26">
        <f t="shared" si="9"/>
        <v>0</v>
      </c>
      <c r="N37" s="21">
        <v>1.5100000000000001E-3</v>
      </c>
      <c r="O37" s="21">
        <f t="shared" si="10"/>
        <v>3.0200000000000001E-2</v>
      </c>
      <c r="P37" s="21">
        <v>0</v>
      </c>
      <c r="Q37" s="21">
        <f t="shared" si="11"/>
        <v>0</v>
      </c>
      <c r="R37" s="21"/>
      <c r="S37" s="21"/>
      <c r="T37" s="22">
        <v>0.47670000000000001</v>
      </c>
      <c r="U37" s="21">
        <f t="shared" si="12"/>
        <v>9.5299999999999994</v>
      </c>
      <c r="V37" s="16"/>
      <c r="W37" s="16"/>
      <c r="X37" s="16"/>
      <c r="Y37" s="16"/>
      <c r="Z37" s="16"/>
      <c r="AA37" s="16"/>
      <c r="AB37" s="16"/>
      <c r="AC37" s="16"/>
      <c r="AD37" s="16"/>
      <c r="AE37" s="16" t="s">
        <v>46</v>
      </c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outlineLevel="1" x14ac:dyDescent="0.2">
      <c r="A38" s="17">
        <v>29</v>
      </c>
      <c r="B38" s="39" t="s">
        <v>64</v>
      </c>
      <c r="C38" s="36" t="s">
        <v>65</v>
      </c>
      <c r="D38" s="20" t="s">
        <v>56</v>
      </c>
      <c r="E38" s="25">
        <v>10</v>
      </c>
      <c r="F38" s="26"/>
      <c r="G38" s="26">
        <f t="shared" si="13"/>
        <v>0</v>
      </c>
      <c r="H38" s="26">
        <v>0</v>
      </c>
      <c r="I38" s="26">
        <f t="shared" si="7"/>
        <v>0</v>
      </c>
      <c r="J38" s="26">
        <v>95.8</v>
      </c>
      <c r="K38" s="26">
        <f t="shared" si="8"/>
        <v>958</v>
      </c>
      <c r="L38" s="26">
        <v>0</v>
      </c>
      <c r="M38" s="26">
        <f t="shared" si="9"/>
        <v>0</v>
      </c>
      <c r="N38" s="21">
        <v>0</v>
      </c>
      <c r="O38" s="21">
        <f t="shared" si="10"/>
        <v>0</v>
      </c>
      <c r="P38" s="21">
        <v>9.5899999999999996E-3</v>
      </c>
      <c r="Q38" s="21">
        <f t="shared" si="11"/>
        <v>9.5899999999999999E-2</v>
      </c>
      <c r="R38" s="21"/>
      <c r="S38" s="21"/>
      <c r="T38" s="22">
        <v>0.25600000000000001</v>
      </c>
      <c r="U38" s="21">
        <f t="shared" si="12"/>
        <v>2.56</v>
      </c>
      <c r="V38" s="16"/>
      <c r="W38" s="16"/>
      <c r="X38" s="16"/>
      <c r="Y38" s="16"/>
      <c r="Z38" s="16"/>
      <c r="AA38" s="16"/>
      <c r="AB38" s="16"/>
      <c r="AC38" s="16"/>
      <c r="AD38" s="16"/>
      <c r="AE38" s="16" t="s">
        <v>46</v>
      </c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outlineLevel="1" x14ac:dyDescent="0.2">
      <c r="A39" s="17">
        <v>30</v>
      </c>
      <c r="B39" s="39" t="s">
        <v>66</v>
      </c>
      <c r="C39" s="36" t="s">
        <v>67</v>
      </c>
      <c r="D39" s="20" t="s">
        <v>56</v>
      </c>
      <c r="E39" s="25">
        <v>10</v>
      </c>
      <c r="F39" s="26"/>
      <c r="G39" s="26">
        <f t="shared" si="13"/>
        <v>0</v>
      </c>
      <c r="H39" s="26">
        <v>82.67</v>
      </c>
      <c r="I39" s="26">
        <f t="shared" si="7"/>
        <v>826.7</v>
      </c>
      <c r="J39" s="26">
        <v>171.82999999999998</v>
      </c>
      <c r="K39" s="26">
        <f t="shared" si="8"/>
        <v>1718.3</v>
      </c>
      <c r="L39" s="26">
        <v>0</v>
      </c>
      <c r="M39" s="26">
        <f t="shared" si="9"/>
        <v>0</v>
      </c>
      <c r="N39" s="21">
        <v>4.6999999999999999E-4</v>
      </c>
      <c r="O39" s="21">
        <f t="shared" si="10"/>
        <v>4.7000000000000002E-3</v>
      </c>
      <c r="P39" s="21">
        <v>0</v>
      </c>
      <c r="Q39" s="21">
        <f t="shared" si="11"/>
        <v>0</v>
      </c>
      <c r="R39" s="21"/>
      <c r="S39" s="21"/>
      <c r="T39" s="22">
        <v>0.35899999999999999</v>
      </c>
      <c r="U39" s="21">
        <f t="shared" si="12"/>
        <v>3.59</v>
      </c>
      <c r="V39" s="16"/>
      <c r="W39" s="16"/>
      <c r="X39" s="16"/>
      <c r="Y39" s="16"/>
      <c r="Z39" s="16"/>
      <c r="AA39" s="16"/>
      <c r="AB39" s="16"/>
      <c r="AC39" s="16"/>
      <c r="AD39" s="16"/>
      <c r="AE39" s="16" t="s">
        <v>46</v>
      </c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outlineLevel="1" x14ac:dyDescent="0.2">
      <c r="A40" s="17">
        <v>31</v>
      </c>
      <c r="B40" s="39" t="s">
        <v>16</v>
      </c>
      <c r="C40" s="36" t="s">
        <v>68</v>
      </c>
      <c r="D40" s="20" t="s">
        <v>59</v>
      </c>
      <c r="E40" s="25">
        <v>1</v>
      </c>
      <c r="F40" s="26"/>
      <c r="G40" s="26">
        <f t="shared" si="13"/>
        <v>0</v>
      </c>
      <c r="H40" s="26">
        <v>0</v>
      </c>
      <c r="I40" s="26">
        <f t="shared" si="7"/>
        <v>0</v>
      </c>
      <c r="J40" s="26">
        <v>2980</v>
      </c>
      <c r="K40" s="26">
        <f t="shared" si="8"/>
        <v>2980</v>
      </c>
      <c r="L40" s="26">
        <v>0</v>
      </c>
      <c r="M40" s="26">
        <f t="shared" si="9"/>
        <v>0</v>
      </c>
      <c r="N40" s="21">
        <v>0</v>
      </c>
      <c r="O40" s="21">
        <f t="shared" si="10"/>
        <v>0</v>
      </c>
      <c r="P40" s="21">
        <v>0</v>
      </c>
      <c r="Q40" s="21">
        <f t="shared" si="11"/>
        <v>0</v>
      </c>
      <c r="R40" s="21"/>
      <c r="S40" s="21"/>
      <c r="T40" s="22">
        <v>0</v>
      </c>
      <c r="U40" s="21">
        <f t="shared" si="12"/>
        <v>0</v>
      </c>
      <c r="V40" s="16"/>
      <c r="W40" s="16"/>
      <c r="X40" s="16"/>
      <c r="Y40" s="16"/>
      <c r="Z40" s="16"/>
      <c r="AA40" s="16"/>
      <c r="AB40" s="16"/>
      <c r="AC40" s="16"/>
      <c r="AD40" s="16"/>
      <c r="AE40" s="16" t="s">
        <v>46</v>
      </c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outlineLevel="1" x14ac:dyDescent="0.2">
      <c r="A41" s="17">
        <v>32</v>
      </c>
      <c r="B41" s="39" t="s">
        <v>69</v>
      </c>
      <c r="C41" s="36" t="s">
        <v>70</v>
      </c>
      <c r="D41" s="20" t="s">
        <v>59</v>
      </c>
      <c r="E41" s="25">
        <v>1</v>
      </c>
      <c r="F41" s="26"/>
      <c r="G41" s="26">
        <f t="shared" si="13"/>
        <v>0</v>
      </c>
      <c r="H41" s="26">
        <v>0</v>
      </c>
      <c r="I41" s="26">
        <f t="shared" si="7"/>
        <v>0</v>
      </c>
      <c r="J41" s="26">
        <v>13500</v>
      </c>
      <c r="K41" s="26">
        <f t="shared" si="8"/>
        <v>13500</v>
      </c>
      <c r="L41" s="26">
        <v>0</v>
      </c>
      <c r="M41" s="26">
        <f t="shared" si="9"/>
        <v>0</v>
      </c>
      <c r="N41" s="21">
        <v>0</v>
      </c>
      <c r="O41" s="21">
        <f t="shared" si="10"/>
        <v>0</v>
      </c>
      <c r="P41" s="21">
        <v>0</v>
      </c>
      <c r="Q41" s="21">
        <f t="shared" si="11"/>
        <v>0</v>
      </c>
      <c r="R41" s="21"/>
      <c r="S41" s="21"/>
      <c r="T41" s="22">
        <v>0</v>
      </c>
      <c r="U41" s="21">
        <f t="shared" si="12"/>
        <v>0</v>
      </c>
      <c r="V41" s="16"/>
      <c r="W41" s="16"/>
      <c r="X41" s="16"/>
      <c r="Y41" s="16"/>
      <c r="Z41" s="16"/>
      <c r="AA41" s="16"/>
      <c r="AB41" s="16"/>
      <c r="AC41" s="16"/>
      <c r="AD41" s="16"/>
      <c r="AE41" s="16" t="s">
        <v>46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outlineLevel="1" x14ac:dyDescent="0.2">
      <c r="A42" s="17">
        <v>33</v>
      </c>
      <c r="B42" s="39" t="s">
        <v>71</v>
      </c>
      <c r="C42" s="36" t="s">
        <v>72</v>
      </c>
      <c r="D42" s="20" t="s">
        <v>59</v>
      </c>
      <c r="E42" s="25">
        <v>1</v>
      </c>
      <c r="F42" s="26"/>
      <c r="G42" s="26">
        <f t="shared" si="13"/>
        <v>0</v>
      </c>
      <c r="H42" s="26">
        <v>0</v>
      </c>
      <c r="I42" s="26">
        <f t="shared" si="7"/>
        <v>0</v>
      </c>
      <c r="J42" s="26">
        <v>12000</v>
      </c>
      <c r="K42" s="26">
        <f t="shared" si="8"/>
        <v>12000</v>
      </c>
      <c r="L42" s="26">
        <v>0</v>
      </c>
      <c r="M42" s="26">
        <f t="shared" si="9"/>
        <v>0</v>
      </c>
      <c r="N42" s="21">
        <v>0</v>
      </c>
      <c r="O42" s="21">
        <f t="shared" si="10"/>
        <v>0</v>
      </c>
      <c r="P42" s="21">
        <v>0</v>
      </c>
      <c r="Q42" s="21">
        <f t="shared" si="11"/>
        <v>0</v>
      </c>
      <c r="R42" s="21"/>
      <c r="S42" s="21"/>
      <c r="T42" s="22">
        <v>0</v>
      </c>
      <c r="U42" s="21">
        <f t="shared" si="12"/>
        <v>0</v>
      </c>
      <c r="V42" s="16"/>
      <c r="W42" s="16"/>
      <c r="X42" s="16"/>
      <c r="Y42" s="16"/>
      <c r="Z42" s="16"/>
      <c r="AA42" s="16"/>
      <c r="AB42" s="16"/>
      <c r="AC42" s="16"/>
      <c r="AD42" s="16"/>
      <c r="AE42" s="16" t="s">
        <v>46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outlineLevel="1" x14ac:dyDescent="0.2">
      <c r="A43" s="17">
        <v>34</v>
      </c>
      <c r="B43" s="39" t="s">
        <v>73</v>
      </c>
      <c r="C43" s="36" t="s">
        <v>74</v>
      </c>
      <c r="D43" s="20" t="s">
        <v>59</v>
      </c>
      <c r="E43" s="25">
        <v>1</v>
      </c>
      <c r="F43" s="26"/>
      <c r="G43" s="26">
        <f t="shared" si="13"/>
        <v>0</v>
      </c>
      <c r="H43" s="26">
        <v>0</v>
      </c>
      <c r="I43" s="26">
        <f t="shared" si="7"/>
        <v>0</v>
      </c>
      <c r="J43" s="26">
        <v>75000</v>
      </c>
      <c r="K43" s="26">
        <f t="shared" si="8"/>
        <v>75000</v>
      </c>
      <c r="L43" s="26">
        <v>0</v>
      </c>
      <c r="M43" s="26">
        <f t="shared" si="9"/>
        <v>0</v>
      </c>
      <c r="N43" s="21">
        <v>0</v>
      </c>
      <c r="O43" s="21">
        <f t="shared" si="10"/>
        <v>0</v>
      </c>
      <c r="P43" s="21">
        <v>0</v>
      </c>
      <c r="Q43" s="21">
        <f t="shared" si="11"/>
        <v>0</v>
      </c>
      <c r="R43" s="21"/>
      <c r="S43" s="21"/>
      <c r="T43" s="22">
        <v>0</v>
      </c>
      <c r="U43" s="21">
        <f t="shared" si="12"/>
        <v>0</v>
      </c>
      <c r="V43" s="16"/>
      <c r="W43" s="16"/>
      <c r="X43" s="16"/>
      <c r="Y43" s="16"/>
      <c r="Z43" s="16"/>
      <c r="AA43" s="16"/>
      <c r="AB43" s="16"/>
      <c r="AC43" s="16"/>
      <c r="AD43" s="16"/>
      <c r="AE43" s="16" t="s">
        <v>46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outlineLevel="1" x14ac:dyDescent="0.2">
      <c r="A44" s="17">
        <v>35</v>
      </c>
      <c r="B44" s="39">
        <v>10</v>
      </c>
      <c r="C44" s="36" t="s">
        <v>107</v>
      </c>
      <c r="D44" s="20" t="s">
        <v>59</v>
      </c>
      <c r="E44" s="25">
        <v>1</v>
      </c>
      <c r="F44" s="26"/>
      <c r="G44" s="26">
        <f t="shared" si="13"/>
        <v>0</v>
      </c>
      <c r="H44" s="26"/>
      <c r="I44" s="26"/>
      <c r="J44" s="26"/>
      <c r="K44" s="26"/>
      <c r="L44" s="26"/>
      <c r="M44" s="26"/>
      <c r="N44" s="21"/>
      <c r="O44" s="21"/>
      <c r="P44" s="21"/>
      <c r="Q44" s="21"/>
      <c r="R44" s="21"/>
      <c r="S44" s="21"/>
      <c r="T44" s="22"/>
      <c r="U44" s="21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outlineLevel="1" x14ac:dyDescent="0.2">
      <c r="A45" s="17">
        <v>36</v>
      </c>
      <c r="B45" s="39" t="s">
        <v>15</v>
      </c>
      <c r="C45" s="36" t="s">
        <v>51</v>
      </c>
      <c r="D45" s="20" t="s">
        <v>45</v>
      </c>
      <c r="E45" s="25">
        <v>2</v>
      </c>
      <c r="F45" s="26"/>
      <c r="G45" s="26">
        <f t="shared" si="13"/>
        <v>0</v>
      </c>
      <c r="H45" s="26">
        <v>0</v>
      </c>
      <c r="I45" s="26">
        <f t="shared" si="7"/>
        <v>0</v>
      </c>
      <c r="J45" s="26">
        <v>380</v>
      </c>
      <c r="K45" s="26">
        <f t="shared" si="8"/>
        <v>760</v>
      </c>
      <c r="L45" s="26">
        <v>0</v>
      </c>
      <c r="M45" s="26">
        <f t="shared" si="9"/>
        <v>0</v>
      </c>
      <c r="N45" s="21">
        <v>0</v>
      </c>
      <c r="O45" s="21">
        <f t="shared" si="10"/>
        <v>0</v>
      </c>
      <c r="P45" s="21">
        <v>0</v>
      </c>
      <c r="Q45" s="21">
        <f t="shared" si="11"/>
        <v>0</v>
      </c>
      <c r="R45" s="21"/>
      <c r="S45" s="21"/>
      <c r="T45" s="22">
        <v>0</v>
      </c>
      <c r="U45" s="21">
        <f t="shared" si="12"/>
        <v>0</v>
      </c>
      <c r="V45" s="16"/>
      <c r="W45" s="16"/>
      <c r="X45" s="16"/>
      <c r="Y45" s="16"/>
      <c r="Z45" s="16"/>
      <c r="AA45" s="16"/>
      <c r="AB45" s="16"/>
      <c r="AC45" s="16"/>
      <c r="AD45" s="16"/>
      <c r="AE45" s="16" t="s">
        <v>46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outlineLevel="1" x14ac:dyDescent="0.2">
      <c r="A46" s="17">
        <v>37</v>
      </c>
      <c r="B46" s="39" t="s">
        <v>62</v>
      </c>
      <c r="C46" s="36" t="s">
        <v>63</v>
      </c>
      <c r="D46" s="20" t="s">
        <v>59</v>
      </c>
      <c r="E46" s="25">
        <v>1</v>
      </c>
      <c r="F46" s="26"/>
      <c r="G46" s="26">
        <f t="shared" si="13"/>
        <v>0</v>
      </c>
      <c r="H46" s="26">
        <v>0</v>
      </c>
      <c r="I46" s="26">
        <f t="shared" si="7"/>
        <v>0</v>
      </c>
      <c r="J46" s="26">
        <v>4800</v>
      </c>
      <c r="K46" s="26">
        <f t="shared" si="8"/>
        <v>4800</v>
      </c>
      <c r="L46" s="26">
        <v>0</v>
      </c>
      <c r="M46" s="26">
        <f t="shared" si="9"/>
        <v>0</v>
      </c>
      <c r="N46" s="21">
        <v>0</v>
      </c>
      <c r="O46" s="21">
        <f t="shared" si="10"/>
        <v>0</v>
      </c>
      <c r="P46" s="21">
        <v>0</v>
      </c>
      <c r="Q46" s="21">
        <f t="shared" si="11"/>
        <v>0</v>
      </c>
      <c r="R46" s="21"/>
      <c r="S46" s="21"/>
      <c r="T46" s="22">
        <v>0</v>
      </c>
      <c r="U46" s="21">
        <f t="shared" si="12"/>
        <v>0</v>
      </c>
      <c r="V46" s="16"/>
      <c r="W46" s="16"/>
      <c r="X46" s="16"/>
      <c r="Y46" s="16"/>
      <c r="Z46" s="16"/>
      <c r="AA46" s="16"/>
      <c r="AB46" s="16"/>
      <c r="AC46" s="16"/>
      <c r="AD46" s="16"/>
      <c r="AE46" s="16" t="s">
        <v>46</v>
      </c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x14ac:dyDescent="0.2">
      <c r="A47" s="49" t="s">
        <v>42</v>
      </c>
      <c r="B47" s="50" t="s">
        <v>12</v>
      </c>
      <c r="C47" s="51" t="s">
        <v>110</v>
      </c>
      <c r="D47" s="52"/>
      <c r="E47" s="53"/>
      <c r="F47" s="54"/>
      <c r="G47" s="54">
        <f>SUM(G48:G64)</f>
        <v>0</v>
      </c>
      <c r="H47" s="27"/>
      <c r="I47" s="27">
        <f>SUM(I48:I64)</f>
        <v>21429.600000000002</v>
      </c>
      <c r="J47" s="27"/>
      <c r="K47" s="27">
        <f>SUM(K48:K64)</f>
        <v>264729.40000000002</v>
      </c>
      <c r="L47" s="27"/>
      <c r="M47" s="27">
        <f>SUM(M48:M64)</f>
        <v>0</v>
      </c>
      <c r="N47" s="23"/>
      <c r="O47" s="23">
        <f>SUM(O48:O64)</f>
        <v>8.8590000000000002E-2</v>
      </c>
      <c r="P47" s="23"/>
      <c r="Q47" s="23">
        <f>SUM(Q48:Q64)</f>
        <v>0</v>
      </c>
      <c r="R47" s="23"/>
      <c r="S47" s="23"/>
      <c r="T47" s="24"/>
      <c r="U47" s="23">
        <f>SUM(U48:U64)</f>
        <v>22.68</v>
      </c>
      <c r="AE47" t="s">
        <v>43</v>
      </c>
    </row>
    <row r="48" spans="1:60" outlineLevel="1" x14ac:dyDescent="0.2">
      <c r="A48" s="17">
        <v>38</v>
      </c>
      <c r="B48" s="39" t="s">
        <v>78</v>
      </c>
      <c r="C48" s="36" t="s">
        <v>79</v>
      </c>
      <c r="D48" s="20" t="s">
        <v>59</v>
      </c>
      <c r="E48" s="25">
        <v>1</v>
      </c>
      <c r="F48" s="26"/>
      <c r="G48" s="26">
        <f>F48*E48</f>
        <v>0</v>
      </c>
      <c r="H48" s="26">
        <v>0</v>
      </c>
      <c r="I48" s="26">
        <f t="shared" ref="I48:I64" si="14">ROUND(E48*H48,2)</f>
        <v>0</v>
      </c>
      <c r="J48" s="26">
        <v>34000</v>
      </c>
      <c r="K48" s="26">
        <f t="shared" ref="K48:K64" si="15">ROUND(E48*J48,2)</f>
        <v>34000</v>
      </c>
      <c r="L48" s="26">
        <v>0</v>
      </c>
      <c r="M48" s="26">
        <f t="shared" ref="M48:M64" si="16">G48*(1+L48/100)</f>
        <v>0</v>
      </c>
      <c r="N48" s="21">
        <v>0</v>
      </c>
      <c r="O48" s="21">
        <f t="shared" ref="O48:O64" si="17">ROUND(E48*N48,5)</f>
        <v>0</v>
      </c>
      <c r="P48" s="21">
        <v>0</v>
      </c>
      <c r="Q48" s="21">
        <f t="shared" ref="Q48:Q64" si="18">ROUND(E48*P48,5)</f>
        <v>0</v>
      </c>
      <c r="R48" s="21"/>
      <c r="S48" s="21"/>
      <c r="T48" s="22">
        <v>0</v>
      </c>
      <c r="U48" s="21">
        <f t="shared" ref="U48:U64" si="19">ROUND(E48*T48,2)</f>
        <v>0</v>
      </c>
      <c r="V48" s="16"/>
      <c r="W48" s="16"/>
      <c r="X48" s="16"/>
      <c r="Y48" s="16"/>
      <c r="Z48" s="16"/>
      <c r="AA48" s="16"/>
      <c r="AB48" s="16"/>
      <c r="AC48" s="16"/>
      <c r="AD48" s="16"/>
      <c r="AE48" s="16" t="s">
        <v>46</v>
      </c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outlineLevel="1" x14ac:dyDescent="0.2">
      <c r="A49" s="17">
        <v>39</v>
      </c>
      <c r="B49" s="39" t="s">
        <v>80</v>
      </c>
      <c r="C49" s="36" t="s">
        <v>81</v>
      </c>
      <c r="D49" s="20" t="s">
        <v>45</v>
      </c>
      <c r="E49" s="25">
        <v>1</v>
      </c>
      <c r="F49" s="26"/>
      <c r="G49" s="26">
        <f t="shared" ref="G49:G64" si="20">F49*E49</f>
        <v>0</v>
      </c>
      <c r="H49" s="26">
        <v>0</v>
      </c>
      <c r="I49" s="26">
        <f t="shared" si="14"/>
        <v>0</v>
      </c>
      <c r="J49" s="26">
        <v>11800</v>
      </c>
      <c r="K49" s="26">
        <f t="shared" si="15"/>
        <v>11800</v>
      </c>
      <c r="L49" s="26">
        <v>0</v>
      </c>
      <c r="M49" s="26">
        <f t="shared" si="16"/>
        <v>0</v>
      </c>
      <c r="N49" s="21">
        <v>0</v>
      </c>
      <c r="O49" s="21">
        <f t="shared" si="17"/>
        <v>0</v>
      </c>
      <c r="P49" s="21">
        <v>0</v>
      </c>
      <c r="Q49" s="21">
        <f t="shared" si="18"/>
        <v>0</v>
      </c>
      <c r="R49" s="21"/>
      <c r="S49" s="21"/>
      <c r="T49" s="22">
        <v>0</v>
      </c>
      <c r="U49" s="21">
        <f t="shared" si="19"/>
        <v>0</v>
      </c>
      <c r="V49" s="16"/>
      <c r="W49" s="16"/>
      <c r="X49" s="16"/>
      <c r="Y49" s="16"/>
      <c r="Z49" s="16"/>
      <c r="AA49" s="16"/>
      <c r="AB49" s="16"/>
      <c r="AC49" s="16"/>
      <c r="AD49" s="16"/>
      <c r="AE49" s="16" t="s">
        <v>46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outlineLevel="1" x14ac:dyDescent="0.2">
      <c r="A50" s="17">
        <v>40</v>
      </c>
      <c r="B50" s="39" t="s">
        <v>82</v>
      </c>
      <c r="C50" s="36" t="s">
        <v>49</v>
      </c>
      <c r="D50" s="20" t="s">
        <v>45</v>
      </c>
      <c r="E50" s="25">
        <v>1</v>
      </c>
      <c r="F50" s="26"/>
      <c r="G50" s="26">
        <f t="shared" si="20"/>
        <v>0</v>
      </c>
      <c r="H50" s="26">
        <v>0</v>
      </c>
      <c r="I50" s="26">
        <f t="shared" si="14"/>
        <v>0</v>
      </c>
      <c r="J50" s="26">
        <v>5500</v>
      </c>
      <c r="K50" s="26">
        <f t="shared" si="15"/>
        <v>5500</v>
      </c>
      <c r="L50" s="26">
        <v>0</v>
      </c>
      <c r="M50" s="26">
        <f t="shared" si="16"/>
        <v>0</v>
      </c>
      <c r="N50" s="21">
        <v>0</v>
      </c>
      <c r="O50" s="21">
        <f t="shared" si="17"/>
        <v>0</v>
      </c>
      <c r="P50" s="21">
        <v>0</v>
      </c>
      <c r="Q50" s="21">
        <f t="shared" si="18"/>
        <v>0</v>
      </c>
      <c r="R50" s="21"/>
      <c r="S50" s="21"/>
      <c r="T50" s="22">
        <v>0</v>
      </c>
      <c r="U50" s="21">
        <f t="shared" si="19"/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6" t="s">
        <v>46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outlineLevel="1" x14ac:dyDescent="0.2">
      <c r="A51" s="17">
        <v>41</v>
      </c>
      <c r="B51" s="39" t="s">
        <v>14</v>
      </c>
      <c r="C51" s="36" t="s">
        <v>50</v>
      </c>
      <c r="D51" s="20" t="s">
        <v>45</v>
      </c>
      <c r="E51" s="25">
        <v>1</v>
      </c>
      <c r="F51" s="26"/>
      <c r="G51" s="26">
        <f t="shared" si="20"/>
        <v>0</v>
      </c>
      <c r="H51" s="26">
        <v>0</v>
      </c>
      <c r="I51" s="26">
        <f t="shared" si="14"/>
        <v>0</v>
      </c>
      <c r="J51" s="26">
        <v>980</v>
      </c>
      <c r="K51" s="26">
        <f t="shared" si="15"/>
        <v>980</v>
      </c>
      <c r="L51" s="26">
        <v>0</v>
      </c>
      <c r="M51" s="26">
        <f t="shared" si="16"/>
        <v>0</v>
      </c>
      <c r="N51" s="21">
        <v>0</v>
      </c>
      <c r="O51" s="21">
        <f t="shared" si="17"/>
        <v>0</v>
      </c>
      <c r="P51" s="21">
        <v>0</v>
      </c>
      <c r="Q51" s="21">
        <f t="shared" si="18"/>
        <v>0</v>
      </c>
      <c r="R51" s="21"/>
      <c r="S51" s="21"/>
      <c r="T51" s="22">
        <v>0</v>
      </c>
      <c r="U51" s="21">
        <f t="shared" si="19"/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6" t="s">
        <v>46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outlineLevel="1" x14ac:dyDescent="0.2">
      <c r="A52" s="17">
        <v>42</v>
      </c>
      <c r="B52" s="39" t="s">
        <v>60</v>
      </c>
      <c r="C52" s="36" t="s">
        <v>61</v>
      </c>
      <c r="D52" s="20" t="s">
        <v>45</v>
      </c>
      <c r="E52" s="25">
        <v>10</v>
      </c>
      <c r="F52" s="26"/>
      <c r="G52" s="26">
        <f t="shared" si="20"/>
        <v>0</v>
      </c>
      <c r="H52" s="26">
        <v>0</v>
      </c>
      <c r="I52" s="26">
        <f t="shared" si="14"/>
        <v>0</v>
      </c>
      <c r="J52" s="26">
        <v>580</v>
      </c>
      <c r="K52" s="26">
        <f t="shared" si="15"/>
        <v>5800</v>
      </c>
      <c r="L52" s="26">
        <v>0</v>
      </c>
      <c r="M52" s="26">
        <f t="shared" si="16"/>
        <v>0</v>
      </c>
      <c r="N52" s="21">
        <v>0</v>
      </c>
      <c r="O52" s="21">
        <f t="shared" si="17"/>
        <v>0</v>
      </c>
      <c r="P52" s="21">
        <v>0</v>
      </c>
      <c r="Q52" s="21">
        <f t="shared" si="18"/>
        <v>0</v>
      </c>
      <c r="R52" s="21"/>
      <c r="S52" s="21"/>
      <c r="T52" s="22">
        <v>0</v>
      </c>
      <c r="U52" s="21">
        <f t="shared" si="19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6" t="s">
        <v>46</v>
      </c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</row>
    <row r="53" spans="1:60" outlineLevel="1" x14ac:dyDescent="0.2">
      <c r="A53" s="17">
        <v>43</v>
      </c>
      <c r="B53" s="39" t="s">
        <v>83</v>
      </c>
      <c r="C53" s="36" t="s">
        <v>84</v>
      </c>
      <c r="D53" s="20" t="s">
        <v>56</v>
      </c>
      <c r="E53" s="25">
        <v>40</v>
      </c>
      <c r="F53" s="26"/>
      <c r="G53" s="26">
        <f t="shared" si="20"/>
        <v>0</v>
      </c>
      <c r="H53" s="26">
        <v>523.73</v>
      </c>
      <c r="I53" s="26">
        <f t="shared" si="14"/>
        <v>20949.2</v>
      </c>
      <c r="J53" s="26">
        <v>291.27</v>
      </c>
      <c r="K53" s="26">
        <f t="shared" si="15"/>
        <v>11650.8</v>
      </c>
      <c r="L53" s="26">
        <v>0</v>
      </c>
      <c r="M53" s="26">
        <f t="shared" si="16"/>
        <v>0</v>
      </c>
      <c r="N53" s="21">
        <v>2.2100000000000002E-3</v>
      </c>
      <c r="O53" s="21">
        <f t="shared" si="17"/>
        <v>8.8400000000000006E-2</v>
      </c>
      <c r="P53" s="21">
        <v>0</v>
      </c>
      <c r="Q53" s="21">
        <f t="shared" si="18"/>
        <v>0</v>
      </c>
      <c r="R53" s="21"/>
      <c r="S53" s="21"/>
      <c r="T53" s="22">
        <v>0.56179999999999997</v>
      </c>
      <c r="U53" s="21">
        <f t="shared" si="19"/>
        <v>22.47</v>
      </c>
      <c r="V53" s="16"/>
      <c r="W53" s="16"/>
      <c r="X53" s="16"/>
      <c r="Y53" s="16"/>
      <c r="Z53" s="16"/>
      <c r="AA53" s="16"/>
      <c r="AB53" s="16"/>
      <c r="AC53" s="16"/>
      <c r="AD53" s="16"/>
      <c r="AE53" s="16" t="s">
        <v>46</v>
      </c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</row>
    <row r="54" spans="1:60" outlineLevel="1" x14ac:dyDescent="0.2">
      <c r="A54" s="17">
        <v>44</v>
      </c>
      <c r="B54" s="39" t="s">
        <v>85</v>
      </c>
      <c r="C54" s="36" t="s">
        <v>86</v>
      </c>
      <c r="D54" s="20" t="s">
        <v>59</v>
      </c>
      <c r="E54" s="25">
        <v>1</v>
      </c>
      <c r="F54" s="26"/>
      <c r="G54" s="26">
        <f t="shared" si="20"/>
        <v>0</v>
      </c>
      <c r="H54" s="26">
        <v>0</v>
      </c>
      <c r="I54" s="26">
        <f t="shared" si="14"/>
        <v>0</v>
      </c>
      <c r="J54" s="26">
        <v>8900</v>
      </c>
      <c r="K54" s="26">
        <f t="shared" si="15"/>
        <v>8900</v>
      </c>
      <c r="L54" s="26">
        <v>0</v>
      </c>
      <c r="M54" s="26">
        <f t="shared" si="16"/>
        <v>0</v>
      </c>
      <c r="N54" s="21">
        <v>0</v>
      </c>
      <c r="O54" s="21">
        <f t="shared" si="17"/>
        <v>0</v>
      </c>
      <c r="P54" s="21">
        <v>0</v>
      </c>
      <c r="Q54" s="21">
        <f t="shared" si="18"/>
        <v>0</v>
      </c>
      <c r="R54" s="21"/>
      <c r="S54" s="21"/>
      <c r="T54" s="22">
        <v>0</v>
      </c>
      <c r="U54" s="21">
        <f t="shared" si="19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6" t="s">
        <v>46</v>
      </c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</row>
    <row r="55" spans="1:60" outlineLevel="1" x14ac:dyDescent="0.2">
      <c r="A55" s="17">
        <v>45</v>
      </c>
      <c r="B55" s="39" t="s">
        <v>87</v>
      </c>
      <c r="C55" s="36" t="s">
        <v>88</v>
      </c>
      <c r="D55" s="20" t="s">
        <v>59</v>
      </c>
      <c r="E55" s="25">
        <v>1</v>
      </c>
      <c r="F55" s="26"/>
      <c r="G55" s="26">
        <f t="shared" si="20"/>
        <v>0</v>
      </c>
      <c r="H55" s="26">
        <v>0</v>
      </c>
      <c r="I55" s="26">
        <f t="shared" si="14"/>
        <v>0</v>
      </c>
      <c r="J55" s="26">
        <v>16000</v>
      </c>
      <c r="K55" s="26">
        <f t="shared" si="15"/>
        <v>16000</v>
      </c>
      <c r="L55" s="26">
        <v>0</v>
      </c>
      <c r="M55" s="26">
        <f t="shared" si="16"/>
        <v>0</v>
      </c>
      <c r="N55" s="21">
        <v>0</v>
      </c>
      <c r="O55" s="21">
        <f t="shared" si="17"/>
        <v>0</v>
      </c>
      <c r="P55" s="21">
        <v>0</v>
      </c>
      <c r="Q55" s="21">
        <f t="shared" si="18"/>
        <v>0</v>
      </c>
      <c r="R55" s="21"/>
      <c r="S55" s="21"/>
      <c r="T55" s="22">
        <v>0</v>
      </c>
      <c r="U55" s="21">
        <f t="shared" si="19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6" t="s">
        <v>46</v>
      </c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</row>
    <row r="56" spans="1:60" outlineLevel="1" x14ac:dyDescent="0.2">
      <c r="A56" s="17">
        <v>46</v>
      </c>
      <c r="B56" s="39" t="s">
        <v>89</v>
      </c>
      <c r="C56" s="36" t="s">
        <v>90</v>
      </c>
      <c r="D56" s="20" t="s">
        <v>59</v>
      </c>
      <c r="E56" s="25">
        <v>1</v>
      </c>
      <c r="F56" s="26"/>
      <c r="G56" s="26">
        <f t="shared" si="20"/>
        <v>0</v>
      </c>
      <c r="H56" s="26">
        <v>0</v>
      </c>
      <c r="I56" s="26">
        <f t="shared" si="14"/>
        <v>0</v>
      </c>
      <c r="J56" s="26">
        <v>10500</v>
      </c>
      <c r="K56" s="26">
        <f t="shared" si="15"/>
        <v>10500</v>
      </c>
      <c r="L56" s="26">
        <v>0</v>
      </c>
      <c r="M56" s="26">
        <f t="shared" si="16"/>
        <v>0</v>
      </c>
      <c r="N56" s="21">
        <v>0</v>
      </c>
      <c r="O56" s="21">
        <f t="shared" si="17"/>
        <v>0</v>
      </c>
      <c r="P56" s="21">
        <v>0</v>
      </c>
      <c r="Q56" s="21">
        <f t="shared" si="18"/>
        <v>0</v>
      </c>
      <c r="R56" s="21"/>
      <c r="S56" s="21"/>
      <c r="T56" s="22">
        <v>0</v>
      </c>
      <c r="U56" s="21">
        <f t="shared" si="19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6" t="s">
        <v>46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</row>
    <row r="57" spans="1:60" outlineLevel="1" x14ac:dyDescent="0.2">
      <c r="A57" s="17">
        <v>47</v>
      </c>
      <c r="B57" s="39" t="s">
        <v>52</v>
      </c>
      <c r="C57" s="36" t="s">
        <v>114</v>
      </c>
      <c r="D57" s="20" t="s">
        <v>53</v>
      </c>
      <c r="E57" s="25">
        <v>1</v>
      </c>
      <c r="F57" s="26"/>
      <c r="G57" s="26">
        <f t="shared" si="20"/>
        <v>0</v>
      </c>
      <c r="H57" s="26">
        <v>480.4</v>
      </c>
      <c r="I57" s="26">
        <f t="shared" si="14"/>
        <v>480.4</v>
      </c>
      <c r="J57" s="26">
        <v>98.600000000000023</v>
      </c>
      <c r="K57" s="26">
        <f t="shared" si="15"/>
        <v>98.6</v>
      </c>
      <c r="L57" s="26">
        <v>0</v>
      </c>
      <c r="M57" s="26">
        <f t="shared" si="16"/>
        <v>0</v>
      </c>
      <c r="N57" s="21">
        <v>1.9000000000000001E-4</v>
      </c>
      <c r="O57" s="21">
        <f t="shared" si="17"/>
        <v>1.9000000000000001E-4</v>
      </c>
      <c r="P57" s="21">
        <v>0</v>
      </c>
      <c r="Q57" s="21">
        <f t="shared" si="18"/>
        <v>0</v>
      </c>
      <c r="R57" s="21"/>
      <c r="S57" s="21"/>
      <c r="T57" s="22">
        <v>0.20599999999999999</v>
      </c>
      <c r="U57" s="21">
        <f t="shared" si="19"/>
        <v>0.21</v>
      </c>
      <c r="V57" s="16"/>
      <c r="W57" s="16"/>
      <c r="X57" s="16"/>
      <c r="Y57" s="16"/>
      <c r="Z57" s="16"/>
      <c r="AA57" s="16"/>
      <c r="AB57" s="16"/>
      <c r="AC57" s="16"/>
      <c r="AD57" s="16"/>
      <c r="AE57" s="16" t="s">
        <v>46</v>
      </c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</row>
    <row r="58" spans="1:60" outlineLevel="1" x14ac:dyDescent="0.2">
      <c r="A58" s="17">
        <v>48</v>
      </c>
      <c r="B58" s="39" t="s">
        <v>12</v>
      </c>
      <c r="C58" s="36" t="s">
        <v>48</v>
      </c>
      <c r="D58" s="20" t="s">
        <v>45</v>
      </c>
      <c r="E58" s="25">
        <v>1</v>
      </c>
      <c r="F58" s="26"/>
      <c r="G58" s="26">
        <f t="shared" si="20"/>
        <v>0</v>
      </c>
      <c r="H58" s="26">
        <v>0</v>
      </c>
      <c r="I58" s="26">
        <f t="shared" si="14"/>
        <v>0</v>
      </c>
      <c r="J58" s="26">
        <v>30000</v>
      </c>
      <c r="K58" s="26">
        <f t="shared" si="15"/>
        <v>30000</v>
      </c>
      <c r="L58" s="26">
        <v>0</v>
      </c>
      <c r="M58" s="26">
        <f t="shared" si="16"/>
        <v>0</v>
      </c>
      <c r="N58" s="21">
        <v>0</v>
      </c>
      <c r="O58" s="21">
        <f t="shared" si="17"/>
        <v>0</v>
      </c>
      <c r="P58" s="21">
        <v>0</v>
      </c>
      <c r="Q58" s="21">
        <f t="shared" si="18"/>
        <v>0</v>
      </c>
      <c r="R58" s="21"/>
      <c r="S58" s="21"/>
      <c r="T58" s="22">
        <v>0</v>
      </c>
      <c r="U58" s="21">
        <f t="shared" si="19"/>
        <v>0</v>
      </c>
      <c r="V58" s="16"/>
      <c r="W58" s="16"/>
      <c r="X58" s="16"/>
      <c r="Y58" s="16"/>
      <c r="Z58" s="16"/>
      <c r="AA58" s="16"/>
      <c r="AB58" s="16"/>
      <c r="AC58" s="16"/>
      <c r="AD58" s="16"/>
      <c r="AE58" s="16" t="s">
        <v>46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</row>
    <row r="59" spans="1:60" outlineLevel="1" x14ac:dyDescent="0.2">
      <c r="A59" s="17">
        <v>49</v>
      </c>
      <c r="B59" s="39" t="s">
        <v>71</v>
      </c>
      <c r="C59" s="36" t="s">
        <v>72</v>
      </c>
      <c r="D59" s="20" t="s">
        <v>59</v>
      </c>
      <c r="E59" s="25">
        <v>1</v>
      </c>
      <c r="F59" s="26"/>
      <c r="G59" s="26">
        <f t="shared" si="20"/>
        <v>0</v>
      </c>
      <c r="H59" s="26">
        <v>0</v>
      </c>
      <c r="I59" s="26">
        <f t="shared" si="14"/>
        <v>0</v>
      </c>
      <c r="J59" s="26">
        <v>12000</v>
      </c>
      <c r="K59" s="26">
        <f t="shared" si="15"/>
        <v>12000</v>
      </c>
      <c r="L59" s="26">
        <v>0</v>
      </c>
      <c r="M59" s="26">
        <f t="shared" si="16"/>
        <v>0</v>
      </c>
      <c r="N59" s="21">
        <v>0</v>
      </c>
      <c r="O59" s="21">
        <f t="shared" si="17"/>
        <v>0</v>
      </c>
      <c r="P59" s="21">
        <v>0</v>
      </c>
      <c r="Q59" s="21">
        <f t="shared" si="18"/>
        <v>0</v>
      </c>
      <c r="R59" s="21"/>
      <c r="S59" s="21"/>
      <c r="T59" s="22">
        <v>0</v>
      </c>
      <c r="U59" s="21">
        <f t="shared" si="19"/>
        <v>0</v>
      </c>
      <c r="V59" s="16"/>
      <c r="W59" s="16"/>
      <c r="X59" s="16"/>
      <c r="Y59" s="16"/>
      <c r="Z59" s="16"/>
      <c r="AA59" s="16"/>
      <c r="AB59" s="16"/>
      <c r="AC59" s="16"/>
      <c r="AD59" s="16"/>
      <c r="AE59" s="16" t="s">
        <v>46</v>
      </c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</row>
    <row r="60" spans="1:60" outlineLevel="1" x14ac:dyDescent="0.2">
      <c r="A60" s="17">
        <v>50</v>
      </c>
      <c r="B60" s="39" t="s">
        <v>73</v>
      </c>
      <c r="C60" s="36" t="s">
        <v>74</v>
      </c>
      <c r="D60" s="20" t="s">
        <v>59</v>
      </c>
      <c r="E60" s="25">
        <v>1</v>
      </c>
      <c r="F60" s="26"/>
      <c r="G60" s="26">
        <f t="shared" si="20"/>
        <v>0</v>
      </c>
      <c r="H60" s="26">
        <v>0</v>
      </c>
      <c r="I60" s="26">
        <f t="shared" si="14"/>
        <v>0</v>
      </c>
      <c r="J60" s="26">
        <v>75000</v>
      </c>
      <c r="K60" s="26">
        <f t="shared" si="15"/>
        <v>75000</v>
      </c>
      <c r="L60" s="26">
        <v>0</v>
      </c>
      <c r="M60" s="26">
        <f t="shared" si="16"/>
        <v>0</v>
      </c>
      <c r="N60" s="21">
        <v>0</v>
      </c>
      <c r="O60" s="21">
        <f t="shared" si="17"/>
        <v>0</v>
      </c>
      <c r="P60" s="21">
        <v>0</v>
      </c>
      <c r="Q60" s="21">
        <f t="shared" si="18"/>
        <v>0</v>
      </c>
      <c r="R60" s="21"/>
      <c r="S60" s="21"/>
      <c r="T60" s="22">
        <v>0</v>
      </c>
      <c r="U60" s="21">
        <f t="shared" si="19"/>
        <v>0</v>
      </c>
      <c r="V60" s="16"/>
      <c r="W60" s="16"/>
      <c r="X60" s="16"/>
      <c r="Y60" s="16"/>
      <c r="Z60" s="16"/>
      <c r="AA60" s="16"/>
      <c r="AB60" s="16"/>
      <c r="AC60" s="16"/>
      <c r="AD60" s="16"/>
      <c r="AE60" s="16" t="s">
        <v>46</v>
      </c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</row>
    <row r="61" spans="1:60" outlineLevel="1" x14ac:dyDescent="0.2">
      <c r="A61" s="17">
        <v>51</v>
      </c>
      <c r="B61" s="39">
        <v>10</v>
      </c>
      <c r="C61" s="36" t="s">
        <v>107</v>
      </c>
      <c r="D61" s="20" t="s">
        <v>59</v>
      </c>
      <c r="E61" s="25">
        <v>1</v>
      </c>
      <c r="F61" s="26"/>
      <c r="G61" s="26">
        <f t="shared" si="20"/>
        <v>0</v>
      </c>
      <c r="H61" s="26"/>
      <c r="I61" s="26"/>
      <c r="J61" s="26"/>
      <c r="K61" s="26"/>
      <c r="L61" s="26"/>
      <c r="M61" s="26"/>
      <c r="N61" s="21"/>
      <c r="O61" s="21"/>
      <c r="P61" s="21"/>
      <c r="Q61" s="21"/>
      <c r="R61" s="21"/>
      <c r="S61" s="21"/>
      <c r="T61" s="22"/>
      <c r="U61" s="21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</row>
    <row r="62" spans="1:60" outlineLevel="1" x14ac:dyDescent="0.2">
      <c r="A62" s="17">
        <v>52</v>
      </c>
      <c r="B62" s="39" t="s">
        <v>57</v>
      </c>
      <c r="C62" s="36" t="s">
        <v>58</v>
      </c>
      <c r="D62" s="20" t="s">
        <v>59</v>
      </c>
      <c r="E62" s="25">
        <v>1</v>
      </c>
      <c r="F62" s="26"/>
      <c r="G62" s="26">
        <f t="shared" si="20"/>
        <v>0</v>
      </c>
      <c r="H62" s="26">
        <v>0</v>
      </c>
      <c r="I62" s="26">
        <f t="shared" si="14"/>
        <v>0</v>
      </c>
      <c r="J62" s="26">
        <v>12000</v>
      </c>
      <c r="K62" s="26">
        <f t="shared" si="15"/>
        <v>12000</v>
      </c>
      <c r="L62" s="26">
        <v>0</v>
      </c>
      <c r="M62" s="26">
        <f t="shared" si="16"/>
        <v>0</v>
      </c>
      <c r="N62" s="21">
        <v>0</v>
      </c>
      <c r="O62" s="21">
        <f t="shared" si="17"/>
        <v>0</v>
      </c>
      <c r="P62" s="21">
        <v>0</v>
      </c>
      <c r="Q62" s="21">
        <f t="shared" si="18"/>
        <v>0</v>
      </c>
      <c r="R62" s="21"/>
      <c r="S62" s="21"/>
      <c r="T62" s="22">
        <v>0</v>
      </c>
      <c r="U62" s="21">
        <f t="shared" si="19"/>
        <v>0</v>
      </c>
      <c r="V62" s="16"/>
      <c r="W62" s="16"/>
      <c r="X62" s="16"/>
      <c r="Y62" s="16"/>
      <c r="Z62" s="16"/>
      <c r="AA62" s="16"/>
      <c r="AB62" s="16"/>
      <c r="AC62" s="16"/>
      <c r="AD62" s="16"/>
      <c r="AE62" s="16" t="s">
        <v>46</v>
      </c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</row>
    <row r="63" spans="1:60" outlineLevel="1" x14ac:dyDescent="0.2">
      <c r="A63" s="17">
        <v>53</v>
      </c>
      <c r="B63" s="39" t="s">
        <v>91</v>
      </c>
      <c r="C63" s="36" t="s">
        <v>92</v>
      </c>
      <c r="D63" s="20" t="s">
        <v>59</v>
      </c>
      <c r="E63" s="25">
        <v>1</v>
      </c>
      <c r="F63" s="26"/>
      <c r="G63" s="26">
        <f t="shared" si="20"/>
        <v>0</v>
      </c>
      <c r="H63" s="26">
        <v>0</v>
      </c>
      <c r="I63" s="26">
        <f t="shared" si="14"/>
        <v>0</v>
      </c>
      <c r="J63" s="26">
        <v>17000</v>
      </c>
      <c r="K63" s="26">
        <f t="shared" si="15"/>
        <v>17000</v>
      </c>
      <c r="L63" s="26">
        <v>0</v>
      </c>
      <c r="M63" s="26">
        <f t="shared" si="16"/>
        <v>0</v>
      </c>
      <c r="N63" s="21">
        <v>0</v>
      </c>
      <c r="O63" s="21">
        <f t="shared" si="17"/>
        <v>0</v>
      </c>
      <c r="P63" s="21">
        <v>0</v>
      </c>
      <c r="Q63" s="21">
        <f t="shared" si="18"/>
        <v>0</v>
      </c>
      <c r="R63" s="21"/>
      <c r="S63" s="21"/>
      <c r="T63" s="22">
        <v>0</v>
      </c>
      <c r="U63" s="21">
        <f t="shared" si="19"/>
        <v>0</v>
      </c>
      <c r="V63" s="16"/>
      <c r="W63" s="16"/>
      <c r="X63" s="16"/>
      <c r="Y63" s="16"/>
      <c r="Z63" s="16"/>
      <c r="AA63" s="16"/>
      <c r="AB63" s="16"/>
      <c r="AC63" s="16"/>
      <c r="AD63" s="16"/>
      <c r="AE63" s="16" t="s">
        <v>46</v>
      </c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</row>
    <row r="64" spans="1:60" outlineLevel="1" x14ac:dyDescent="0.2">
      <c r="A64" s="17">
        <v>54</v>
      </c>
      <c r="B64" s="39" t="s">
        <v>93</v>
      </c>
      <c r="C64" s="36" t="s">
        <v>94</v>
      </c>
      <c r="D64" s="20" t="s">
        <v>59</v>
      </c>
      <c r="E64" s="25">
        <v>1</v>
      </c>
      <c r="F64" s="26"/>
      <c r="G64" s="26">
        <f t="shared" si="20"/>
        <v>0</v>
      </c>
      <c r="H64" s="26">
        <v>0</v>
      </c>
      <c r="I64" s="26">
        <f t="shared" si="14"/>
        <v>0</v>
      </c>
      <c r="J64" s="26">
        <v>13500</v>
      </c>
      <c r="K64" s="26">
        <f t="shared" si="15"/>
        <v>13500</v>
      </c>
      <c r="L64" s="26">
        <v>0</v>
      </c>
      <c r="M64" s="26">
        <f t="shared" si="16"/>
        <v>0</v>
      </c>
      <c r="N64" s="21">
        <v>0</v>
      </c>
      <c r="O64" s="21">
        <f t="shared" si="17"/>
        <v>0</v>
      </c>
      <c r="P64" s="21">
        <v>0</v>
      </c>
      <c r="Q64" s="21">
        <f t="shared" si="18"/>
        <v>0</v>
      </c>
      <c r="R64" s="21"/>
      <c r="S64" s="21"/>
      <c r="T64" s="22">
        <v>0</v>
      </c>
      <c r="U64" s="21">
        <f t="shared" si="19"/>
        <v>0</v>
      </c>
      <c r="V64" s="16"/>
      <c r="W64" s="16"/>
      <c r="X64" s="16"/>
      <c r="Y64" s="16"/>
      <c r="Z64" s="16"/>
      <c r="AA64" s="16"/>
      <c r="AB64" s="16"/>
      <c r="AC64" s="16"/>
      <c r="AD64" s="16"/>
      <c r="AE64" s="16" t="s">
        <v>46</v>
      </c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</row>
    <row r="65" spans="1:60" x14ac:dyDescent="0.2">
      <c r="A65" s="49" t="s">
        <v>42</v>
      </c>
      <c r="B65" s="50" t="s">
        <v>13</v>
      </c>
      <c r="C65" s="51" t="s">
        <v>109</v>
      </c>
      <c r="D65" s="52"/>
      <c r="E65" s="53"/>
      <c r="F65" s="54"/>
      <c r="G65" s="54">
        <f>SUM(G66:G82)</f>
        <v>0</v>
      </c>
      <c r="H65" s="27"/>
      <c r="I65" s="27">
        <f>SUM(I66:I82)</f>
        <v>1307.0999999999999</v>
      </c>
      <c r="J65" s="27"/>
      <c r="K65" s="27">
        <f>SUM(K66:K82)</f>
        <v>206534.90000000002</v>
      </c>
      <c r="L65" s="27"/>
      <c r="M65" s="27">
        <f>SUM(M66:M82)</f>
        <v>0</v>
      </c>
      <c r="N65" s="23"/>
      <c r="O65" s="23">
        <f>SUM(O66:O82)</f>
        <v>4.8900000000000002E-3</v>
      </c>
      <c r="P65" s="23"/>
      <c r="Q65" s="23">
        <f>SUM(Q66:Q82)</f>
        <v>9.5899999999999999E-2</v>
      </c>
      <c r="R65" s="23"/>
      <c r="S65" s="23"/>
      <c r="T65" s="24"/>
      <c r="U65" s="23">
        <f>SUM(U66:U82)</f>
        <v>6.3599999999999994</v>
      </c>
      <c r="AE65" t="s">
        <v>43</v>
      </c>
    </row>
    <row r="66" spans="1:60" outlineLevel="1" x14ac:dyDescent="0.2">
      <c r="A66" s="17">
        <v>55</v>
      </c>
      <c r="B66" s="39" t="s">
        <v>95</v>
      </c>
      <c r="C66" s="36" t="s">
        <v>96</v>
      </c>
      <c r="D66" s="20" t="s">
        <v>45</v>
      </c>
      <c r="E66" s="25">
        <v>1</v>
      </c>
      <c r="F66" s="26"/>
      <c r="G66" s="26">
        <f>F66*E66</f>
        <v>0</v>
      </c>
      <c r="H66" s="26">
        <v>0</v>
      </c>
      <c r="I66" s="26">
        <f t="shared" ref="I66:I82" si="21">ROUND(E66*H66,2)</f>
        <v>0</v>
      </c>
      <c r="J66" s="26">
        <v>25300</v>
      </c>
      <c r="K66" s="26">
        <f t="shared" ref="K66:K82" si="22">ROUND(E66*J66,2)</f>
        <v>25300</v>
      </c>
      <c r="L66" s="26">
        <v>0</v>
      </c>
      <c r="M66" s="26">
        <f t="shared" ref="M66:M82" si="23">G66*(1+L66/100)</f>
        <v>0</v>
      </c>
      <c r="N66" s="21">
        <v>0</v>
      </c>
      <c r="O66" s="21">
        <f t="shared" ref="O66:O82" si="24">ROUND(E66*N66,5)</f>
        <v>0</v>
      </c>
      <c r="P66" s="21">
        <v>0</v>
      </c>
      <c r="Q66" s="21">
        <f t="shared" ref="Q66:Q82" si="25">ROUND(E66*P66,5)</f>
        <v>0</v>
      </c>
      <c r="R66" s="21"/>
      <c r="S66" s="21"/>
      <c r="T66" s="22">
        <v>0</v>
      </c>
      <c r="U66" s="21">
        <f t="shared" ref="U66:U82" si="26">ROUND(E66*T66,2)</f>
        <v>0</v>
      </c>
      <c r="V66" s="16"/>
      <c r="W66" s="16"/>
      <c r="X66" s="16"/>
      <c r="Y66" s="16"/>
      <c r="Z66" s="16"/>
      <c r="AA66" s="16"/>
      <c r="AB66" s="16"/>
      <c r="AC66" s="16"/>
      <c r="AD66" s="16"/>
      <c r="AE66" s="16" t="s">
        <v>46</v>
      </c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</row>
    <row r="67" spans="1:60" outlineLevel="1" x14ac:dyDescent="0.2">
      <c r="A67" s="17">
        <v>56</v>
      </c>
      <c r="B67" s="39" t="s">
        <v>11</v>
      </c>
      <c r="C67" s="36" t="s">
        <v>47</v>
      </c>
      <c r="D67" s="20" t="s">
        <v>45</v>
      </c>
      <c r="E67" s="25">
        <v>1</v>
      </c>
      <c r="F67" s="26"/>
      <c r="G67" s="26">
        <f t="shared" ref="G67:G82" si="27">F67*E67</f>
        <v>0</v>
      </c>
      <c r="H67" s="26">
        <v>0</v>
      </c>
      <c r="I67" s="26">
        <f t="shared" si="21"/>
        <v>0</v>
      </c>
      <c r="J67" s="26">
        <v>10500</v>
      </c>
      <c r="K67" s="26">
        <f t="shared" si="22"/>
        <v>10500</v>
      </c>
      <c r="L67" s="26">
        <v>0</v>
      </c>
      <c r="M67" s="26">
        <f t="shared" si="23"/>
        <v>0</v>
      </c>
      <c r="N67" s="21">
        <v>0</v>
      </c>
      <c r="O67" s="21">
        <f t="shared" si="24"/>
        <v>0</v>
      </c>
      <c r="P67" s="21">
        <v>0</v>
      </c>
      <c r="Q67" s="21">
        <f t="shared" si="25"/>
        <v>0</v>
      </c>
      <c r="R67" s="21"/>
      <c r="S67" s="21"/>
      <c r="T67" s="22">
        <v>0</v>
      </c>
      <c r="U67" s="21">
        <f t="shared" si="26"/>
        <v>0</v>
      </c>
      <c r="V67" s="16"/>
      <c r="W67" s="16"/>
      <c r="X67" s="16"/>
      <c r="Y67" s="16"/>
      <c r="Z67" s="16"/>
      <c r="AA67" s="16"/>
      <c r="AB67" s="16"/>
      <c r="AC67" s="16"/>
      <c r="AD67" s="16"/>
      <c r="AE67" s="16" t="s">
        <v>46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</row>
    <row r="68" spans="1:60" outlineLevel="1" x14ac:dyDescent="0.2">
      <c r="A68" s="17">
        <v>57</v>
      </c>
      <c r="B68" s="39" t="s">
        <v>60</v>
      </c>
      <c r="C68" s="36" t="s">
        <v>61</v>
      </c>
      <c r="D68" s="20" t="s">
        <v>45</v>
      </c>
      <c r="E68" s="25">
        <v>6</v>
      </c>
      <c r="F68" s="26"/>
      <c r="G68" s="26">
        <f t="shared" si="27"/>
        <v>0</v>
      </c>
      <c r="H68" s="26">
        <v>0</v>
      </c>
      <c r="I68" s="26">
        <f t="shared" si="21"/>
        <v>0</v>
      </c>
      <c r="J68" s="26">
        <v>580</v>
      </c>
      <c r="K68" s="26">
        <f t="shared" si="22"/>
        <v>3480</v>
      </c>
      <c r="L68" s="26">
        <v>0</v>
      </c>
      <c r="M68" s="26">
        <f t="shared" si="23"/>
        <v>0</v>
      </c>
      <c r="N68" s="21">
        <v>0</v>
      </c>
      <c r="O68" s="21">
        <f t="shared" si="24"/>
        <v>0</v>
      </c>
      <c r="P68" s="21">
        <v>0</v>
      </c>
      <c r="Q68" s="21">
        <f t="shared" si="25"/>
        <v>0</v>
      </c>
      <c r="R68" s="21"/>
      <c r="S68" s="21"/>
      <c r="T68" s="22">
        <v>0</v>
      </c>
      <c r="U68" s="21">
        <f t="shared" si="26"/>
        <v>0</v>
      </c>
      <c r="V68" s="16"/>
      <c r="W68" s="16"/>
      <c r="X68" s="16"/>
      <c r="Y68" s="16"/>
      <c r="Z68" s="16"/>
      <c r="AA68" s="16"/>
      <c r="AB68" s="16"/>
      <c r="AC68" s="16"/>
      <c r="AD68" s="16"/>
      <c r="AE68" s="16" t="s">
        <v>46</v>
      </c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</row>
    <row r="69" spans="1:60" outlineLevel="1" x14ac:dyDescent="0.2">
      <c r="A69" s="17">
        <v>58</v>
      </c>
      <c r="B69" s="39" t="s">
        <v>97</v>
      </c>
      <c r="C69" s="36" t="s">
        <v>98</v>
      </c>
      <c r="D69" s="20" t="s">
        <v>59</v>
      </c>
      <c r="E69" s="25">
        <v>1</v>
      </c>
      <c r="F69" s="26"/>
      <c r="G69" s="26">
        <f t="shared" si="27"/>
        <v>0</v>
      </c>
      <c r="H69" s="26">
        <v>0</v>
      </c>
      <c r="I69" s="26">
        <f t="shared" si="21"/>
        <v>0</v>
      </c>
      <c r="J69" s="26">
        <v>5400</v>
      </c>
      <c r="K69" s="26">
        <f t="shared" si="22"/>
        <v>5400</v>
      </c>
      <c r="L69" s="26">
        <v>0</v>
      </c>
      <c r="M69" s="26">
        <f t="shared" si="23"/>
        <v>0</v>
      </c>
      <c r="N69" s="21">
        <v>0</v>
      </c>
      <c r="O69" s="21">
        <f t="shared" si="24"/>
        <v>0</v>
      </c>
      <c r="P69" s="21">
        <v>0</v>
      </c>
      <c r="Q69" s="21">
        <f t="shared" si="25"/>
        <v>0</v>
      </c>
      <c r="R69" s="21"/>
      <c r="S69" s="21"/>
      <c r="T69" s="22">
        <v>0</v>
      </c>
      <c r="U69" s="21">
        <f t="shared" si="26"/>
        <v>0</v>
      </c>
      <c r="V69" s="16"/>
      <c r="W69" s="16"/>
      <c r="X69" s="16"/>
      <c r="Y69" s="16"/>
      <c r="Z69" s="16"/>
      <c r="AA69" s="16"/>
      <c r="AB69" s="16"/>
      <c r="AC69" s="16"/>
      <c r="AD69" s="16"/>
      <c r="AE69" s="16" t="s">
        <v>46</v>
      </c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</row>
    <row r="70" spans="1:60" outlineLevel="1" x14ac:dyDescent="0.2">
      <c r="A70" s="17">
        <v>59</v>
      </c>
      <c r="B70" s="39" t="s">
        <v>12</v>
      </c>
      <c r="C70" s="36" t="s">
        <v>48</v>
      </c>
      <c r="D70" s="20" t="s">
        <v>45</v>
      </c>
      <c r="E70" s="25">
        <v>1</v>
      </c>
      <c r="F70" s="26"/>
      <c r="G70" s="26">
        <f t="shared" si="27"/>
        <v>0</v>
      </c>
      <c r="H70" s="26">
        <v>0</v>
      </c>
      <c r="I70" s="26">
        <f t="shared" si="21"/>
        <v>0</v>
      </c>
      <c r="J70" s="26">
        <v>30000</v>
      </c>
      <c r="K70" s="26">
        <f t="shared" si="22"/>
        <v>30000</v>
      </c>
      <c r="L70" s="26">
        <v>0</v>
      </c>
      <c r="M70" s="26">
        <f t="shared" si="23"/>
        <v>0</v>
      </c>
      <c r="N70" s="21">
        <v>0</v>
      </c>
      <c r="O70" s="21">
        <f t="shared" si="24"/>
        <v>0</v>
      </c>
      <c r="P70" s="21">
        <v>0</v>
      </c>
      <c r="Q70" s="21">
        <f t="shared" si="25"/>
        <v>0</v>
      </c>
      <c r="R70" s="21"/>
      <c r="S70" s="21"/>
      <c r="T70" s="22">
        <v>0</v>
      </c>
      <c r="U70" s="21">
        <f t="shared" si="26"/>
        <v>0</v>
      </c>
      <c r="V70" s="16"/>
      <c r="W70" s="16"/>
      <c r="X70" s="16"/>
      <c r="Y70" s="16"/>
      <c r="Z70" s="16"/>
      <c r="AA70" s="16"/>
      <c r="AB70" s="16"/>
      <c r="AC70" s="16"/>
      <c r="AD70" s="16"/>
      <c r="AE70" s="16" t="s">
        <v>46</v>
      </c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</row>
    <row r="71" spans="1:60" outlineLevel="1" x14ac:dyDescent="0.2">
      <c r="A71" s="17">
        <v>60</v>
      </c>
      <c r="B71" s="39" t="s">
        <v>14</v>
      </c>
      <c r="C71" s="36" t="s">
        <v>50</v>
      </c>
      <c r="D71" s="20" t="s">
        <v>45</v>
      </c>
      <c r="E71" s="25">
        <v>1</v>
      </c>
      <c r="F71" s="26"/>
      <c r="G71" s="26">
        <f t="shared" si="27"/>
        <v>0</v>
      </c>
      <c r="H71" s="26">
        <v>0</v>
      </c>
      <c r="I71" s="26">
        <f t="shared" si="21"/>
        <v>0</v>
      </c>
      <c r="J71" s="26">
        <v>980</v>
      </c>
      <c r="K71" s="26">
        <f t="shared" si="22"/>
        <v>980</v>
      </c>
      <c r="L71" s="26">
        <v>0</v>
      </c>
      <c r="M71" s="26">
        <f t="shared" si="23"/>
        <v>0</v>
      </c>
      <c r="N71" s="21">
        <v>0</v>
      </c>
      <c r="O71" s="21">
        <f t="shared" si="24"/>
        <v>0</v>
      </c>
      <c r="P71" s="21">
        <v>0</v>
      </c>
      <c r="Q71" s="21">
        <f t="shared" si="25"/>
        <v>0</v>
      </c>
      <c r="R71" s="21"/>
      <c r="S71" s="21"/>
      <c r="T71" s="22">
        <v>0</v>
      </c>
      <c r="U71" s="21">
        <f t="shared" si="26"/>
        <v>0</v>
      </c>
      <c r="V71" s="16"/>
      <c r="W71" s="16"/>
      <c r="X71" s="16"/>
      <c r="Y71" s="16"/>
      <c r="Z71" s="16"/>
      <c r="AA71" s="16"/>
      <c r="AB71" s="16"/>
      <c r="AC71" s="16"/>
      <c r="AD71" s="16"/>
      <c r="AE71" s="16" t="s">
        <v>46</v>
      </c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</row>
    <row r="72" spans="1:60" outlineLevel="1" x14ac:dyDescent="0.2">
      <c r="A72" s="17">
        <v>61</v>
      </c>
      <c r="B72" s="39" t="s">
        <v>82</v>
      </c>
      <c r="C72" s="36" t="s">
        <v>49</v>
      </c>
      <c r="D72" s="20" t="s">
        <v>45</v>
      </c>
      <c r="E72" s="25">
        <v>1</v>
      </c>
      <c r="F72" s="26"/>
      <c r="G72" s="26">
        <f t="shared" si="27"/>
        <v>0</v>
      </c>
      <c r="H72" s="26">
        <v>0</v>
      </c>
      <c r="I72" s="26">
        <f t="shared" si="21"/>
        <v>0</v>
      </c>
      <c r="J72" s="26">
        <v>5500</v>
      </c>
      <c r="K72" s="26">
        <f t="shared" si="22"/>
        <v>5500</v>
      </c>
      <c r="L72" s="26">
        <v>0</v>
      </c>
      <c r="M72" s="26">
        <f t="shared" si="23"/>
        <v>0</v>
      </c>
      <c r="N72" s="21">
        <v>0</v>
      </c>
      <c r="O72" s="21">
        <f t="shared" si="24"/>
        <v>0</v>
      </c>
      <c r="P72" s="21">
        <v>0</v>
      </c>
      <c r="Q72" s="21">
        <f t="shared" si="25"/>
        <v>0</v>
      </c>
      <c r="R72" s="21"/>
      <c r="S72" s="21"/>
      <c r="T72" s="22">
        <v>0</v>
      </c>
      <c r="U72" s="21">
        <f t="shared" si="26"/>
        <v>0</v>
      </c>
      <c r="V72" s="16"/>
      <c r="W72" s="16"/>
      <c r="X72" s="16"/>
      <c r="Y72" s="16"/>
      <c r="Z72" s="16"/>
      <c r="AA72" s="16"/>
      <c r="AB72" s="16"/>
      <c r="AC72" s="16"/>
      <c r="AD72" s="16"/>
      <c r="AE72" s="16" t="s">
        <v>46</v>
      </c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</row>
    <row r="73" spans="1:60" outlineLevel="1" x14ac:dyDescent="0.2">
      <c r="A73" s="17">
        <v>62</v>
      </c>
      <c r="B73" s="39" t="s">
        <v>52</v>
      </c>
      <c r="C73" s="36" t="s">
        <v>114</v>
      </c>
      <c r="D73" s="20" t="s">
        <v>45</v>
      </c>
      <c r="E73" s="25">
        <v>1</v>
      </c>
      <c r="F73" s="26"/>
      <c r="G73" s="26">
        <f t="shared" si="27"/>
        <v>0</v>
      </c>
      <c r="H73" s="26">
        <v>480.4</v>
      </c>
      <c r="I73" s="26">
        <f t="shared" si="21"/>
        <v>480.4</v>
      </c>
      <c r="J73" s="26">
        <v>98.600000000000023</v>
      </c>
      <c r="K73" s="26">
        <f t="shared" si="22"/>
        <v>98.6</v>
      </c>
      <c r="L73" s="26">
        <v>0</v>
      </c>
      <c r="M73" s="26">
        <f t="shared" si="23"/>
        <v>0</v>
      </c>
      <c r="N73" s="21">
        <v>1.9000000000000001E-4</v>
      </c>
      <c r="O73" s="21">
        <f t="shared" si="24"/>
        <v>1.9000000000000001E-4</v>
      </c>
      <c r="P73" s="21">
        <v>0</v>
      </c>
      <c r="Q73" s="21">
        <f t="shared" si="25"/>
        <v>0</v>
      </c>
      <c r="R73" s="21"/>
      <c r="S73" s="21"/>
      <c r="T73" s="22">
        <v>0.20599999999999999</v>
      </c>
      <c r="U73" s="21">
        <f t="shared" si="26"/>
        <v>0.21</v>
      </c>
      <c r="V73" s="16"/>
      <c r="W73" s="16"/>
      <c r="X73" s="16"/>
      <c r="Y73" s="16"/>
      <c r="Z73" s="16"/>
      <c r="AA73" s="16"/>
      <c r="AB73" s="16"/>
      <c r="AC73" s="16"/>
      <c r="AD73" s="16"/>
      <c r="AE73" s="16" t="s">
        <v>46</v>
      </c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</row>
    <row r="74" spans="1:60" outlineLevel="1" x14ac:dyDescent="0.2">
      <c r="A74" s="17">
        <v>63</v>
      </c>
      <c r="B74" s="39" t="s">
        <v>66</v>
      </c>
      <c r="C74" s="36" t="s">
        <v>67</v>
      </c>
      <c r="D74" s="20" t="s">
        <v>56</v>
      </c>
      <c r="E74" s="25">
        <v>10</v>
      </c>
      <c r="F74" s="26"/>
      <c r="G74" s="26">
        <f t="shared" si="27"/>
        <v>0</v>
      </c>
      <c r="H74" s="26">
        <v>82.67</v>
      </c>
      <c r="I74" s="26">
        <f t="shared" si="21"/>
        <v>826.7</v>
      </c>
      <c r="J74" s="26">
        <v>171.82999999999998</v>
      </c>
      <c r="K74" s="26">
        <f t="shared" si="22"/>
        <v>1718.3</v>
      </c>
      <c r="L74" s="26">
        <v>0</v>
      </c>
      <c r="M74" s="26">
        <f t="shared" si="23"/>
        <v>0</v>
      </c>
      <c r="N74" s="21">
        <v>4.6999999999999999E-4</v>
      </c>
      <c r="O74" s="21">
        <f t="shared" si="24"/>
        <v>4.7000000000000002E-3</v>
      </c>
      <c r="P74" s="21">
        <v>0</v>
      </c>
      <c r="Q74" s="21">
        <f t="shared" si="25"/>
        <v>0</v>
      </c>
      <c r="R74" s="21"/>
      <c r="S74" s="21"/>
      <c r="T74" s="22">
        <v>0.35899999999999999</v>
      </c>
      <c r="U74" s="21">
        <f t="shared" si="26"/>
        <v>3.59</v>
      </c>
      <c r="V74" s="16"/>
      <c r="W74" s="16"/>
      <c r="X74" s="16"/>
      <c r="Y74" s="16"/>
      <c r="Z74" s="16"/>
      <c r="AA74" s="16"/>
      <c r="AB74" s="16"/>
      <c r="AC74" s="16"/>
      <c r="AD74" s="16"/>
      <c r="AE74" s="16" t="s">
        <v>46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</row>
    <row r="75" spans="1:60" outlineLevel="1" x14ac:dyDescent="0.2">
      <c r="A75" s="17">
        <v>64</v>
      </c>
      <c r="B75" s="39" t="s">
        <v>64</v>
      </c>
      <c r="C75" s="36" t="s">
        <v>65</v>
      </c>
      <c r="D75" s="20" t="s">
        <v>56</v>
      </c>
      <c r="E75" s="25">
        <v>10</v>
      </c>
      <c r="F75" s="26"/>
      <c r="G75" s="26">
        <f t="shared" si="27"/>
        <v>0</v>
      </c>
      <c r="H75" s="26">
        <v>0</v>
      </c>
      <c r="I75" s="26">
        <f t="shared" si="21"/>
        <v>0</v>
      </c>
      <c r="J75" s="26">
        <v>95.8</v>
      </c>
      <c r="K75" s="26">
        <f t="shared" si="22"/>
        <v>958</v>
      </c>
      <c r="L75" s="26">
        <v>0</v>
      </c>
      <c r="M75" s="26">
        <f t="shared" si="23"/>
        <v>0</v>
      </c>
      <c r="N75" s="21">
        <v>0</v>
      </c>
      <c r="O75" s="21">
        <f t="shared" si="24"/>
        <v>0</v>
      </c>
      <c r="P75" s="21">
        <v>9.5899999999999996E-3</v>
      </c>
      <c r="Q75" s="21">
        <f t="shared" si="25"/>
        <v>9.5899999999999999E-2</v>
      </c>
      <c r="R75" s="21"/>
      <c r="S75" s="21"/>
      <c r="T75" s="22">
        <v>0.25600000000000001</v>
      </c>
      <c r="U75" s="21">
        <f t="shared" si="26"/>
        <v>2.56</v>
      </c>
      <c r="V75" s="16"/>
      <c r="W75" s="16"/>
      <c r="X75" s="16"/>
      <c r="Y75" s="16"/>
      <c r="Z75" s="16"/>
      <c r="AA75" s="16"/>
      <c r="AB75" s="16"/>
      <c r="AC75" s="16"/>
      <c r="AD75" s="16"/>
      <c r="AE75" s="16" t="s">
        <v>46</v>
      </c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</row>
    <row r="76" spans="1:60" outlineLevel="1" x14ac:dyDescent="0.2">
      <c r="A76" s="17">
        <v>65</v>
      </c>
      <c r="B76" s="39" t="s">
        <v>57</v>
      </c>
      <c r="C76" s="36" t="s">
        <v>58</v>
      </c>
      <c r="D76" s="20" t="s">
        <v>59</v>
      </c>
      <c r="E76" s="25">
        <v>1</v>
      </c>
      <c r="F76" s="26"/>
      <c r="G76" s="26">
        <f t="shared" si="27"/>
        <v>0</v>
      </c>
      <c r="H76" s="26">
        <v>0</v>
      </c>
      <c r="I76" s="26">
        <f t="shared" si="21"/>
        <v>0</v>
      </c>
      <c r="J76" s="26">
        <v>13000</v>
      </c>
      <c r="K76" s="26">
        <f t="shared" si="22"/>
        <v>13000</v>
      </c>
      <c r="L76" s="26">
        <v>0</v>
      </c>
      <c r="M76" s="26">
        <f t="shared" si="23"/>
        <v>0</v>
      </c>
      <c r="N76" s="21">
        <v>0</v>
      </c>
      <c r="O76" s="21">
        <f t="shared" si="24"/>
        <v>0</v>
      </c>
      <c r="P76" s="21">
        <v>0</v>
      </c>
      <c r="Q76" s="21">
        <f t="shared" si="25"/>
        <v>0</v>
      </c>
      <c r="R76" s="21"/>
      <c r="S76" s="21"/>
      <c r="T76" s="22">
        <v>0</v>
      </c>
      <c r="U76" s="21">
        <f t="shared" si="26"/>
        <v>0</v>
      </c>
      <c r="V76" s="16"/>
      <c r="W76" s="16"/>
      <c r="X76" s="16"/>
      <c r="Y76" s="16"/>
      <c r="Z76" s="16"/>
      <c r="AA76" s="16"/>
      <c r="AB76" s="16"/>
      <c r="AC76" s="16"/>
      <c r="AD76" s="16"/>
      <c r="AE76" s="16" t="s">
        <v>46</v>
      </c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</row>
    <row r="77" spans="1:60" outlineLevel="1" x14ac:dyDescent="0.2">
      <c r="A77" s="17">
        <v>66</v>
      </c>
      <c r="B77" s="39" t="s">
        <v>71</v>
      </c>
      <c r="C77" s="36" t="s">
        <v>72</v>
      </c>
      <c r="D77" s="20" t="s">
        <v>59</v>
      </c>
      <c r="E77" s="25">
        <v>1</v>
      </c>
      <c r="F77" s="26"/>
      <c r="G77" s="26">
        <f t="shared" si="27"/>
        <v>0</v>
      </c>
      <c r="H77" s="26">
        <v>0</v>
      </c>
      <c r="I77" s="26">
        <f t="shared" si="21"/>
        <v>0</v>
      </c>
      <c r="J77" s="26">
        <v>12000</v>
      </c>
      <c r="K77" s="26">
        <f t="shared" si="22"/>
        <v>12000</v>
      </c>
      <c r="L77" s="26">
        <v>0</v>
      </c>
      <c r="M77" s="26">
        <f t="shared" si="23"/>
        <v>0</v>
      </c>
      <c r="N77" s="21">
        <v>0</v>
      </c>
      <c r="O77" s="21">
        <f t="shared" si="24"/>
        <v>0</v>
      </c>
      <c r="P77" s="21">
        <v>0</v>
      </c>
      <c r="Q77" s="21">
        <f t="shared" si="25"/>
        <v>0</v>
      </c>
      <c r="R77" s="21"/>
      <c r="S77" s="21"/>
      <c r="T77" s="22">
        <v>0</v>
      </c>
      <c r="U77" s="21">
        <f t="shared" si="26"/>
        <v>0</v>
      </c>
      <c r="V77" s="16"/>
      <c r="W77" s="16"/>
      <c r="X77" s="16"/>
      <c r="Y77" s="16"/>
      <c r="Z77" s="16"/>
      <c r="AA77" s="16"/>
      <c r="AB77" s="16"/>
      <c r="AC77" s="16"/>
      <c r="AD77" s="16"/>
      <c r="AE77" s="16" t="s">
        <v>46</v>
      </c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</row>
    <row r="78" spans="1:60" outlineLevel="1" x14ac:dyDescent="0.2">
      <c r="A78" s="17">
        <v>67</v>
      </c>
      <c r="B78" s="39" t="s">
        <v>73</v>
      </c>
      <c r="C78" s="36" t="s">
        <v>74</v>
      </c>
      <c r="D78" s="20" t="s">
        <v>59</v>
      </c>
      <c r="E78" s="25">
        <v>1</v>
      </c>
      <c r="F78" s="26"/>
      <c r="G78" s="26">
        <f t="shared" si="27"/>
        <v>0</v>
      </c>
      <c r="H78" s="26">
        <v>0</v>
      </c>
      <c r="I78" s="26">
        <f t="shared" si="21"/>
        <v>0</v>
      </c>
      <c r="J78" s="26">
        <v>75000</v>
      </c>
      <c r="K78" s="26">
        <f t="shared" si="22"/>
        <v>75000</v>
      </c>
      <c r="L78" s="26">
        <v>0</v>
      </c>
      <c r="M78" s="26">
        <f t="shared" si="23"/>
        <v>0</v>
      </c>
      <c r="N78" s="21">
        <v>0</v>
      </c>
      <c r="O78" s="21">
        <f t="shared" si="24"/>
        <v>0</v>
      </c>
      <c r="P78" s="21">
        <v>0</v>
      </c>
      <c r="Q78" s="21">
        <f t="shared" si="25"/>
        <v>0</v>
      </c>
      <c r="R78" s="21"/>
      <c r="S78" s="21"/>
      <c r="T78" s="22">
        <v>0</v>
      </c>
      <c r="U78" s="21">
        <f t="shared" si="26"/>
        <v>0</v>
      </c>
      <c r="V78" s="16"/>
      <c r="W78" s="16"/>
      <c r="X78" s="16"/>
      <c r="Y78" s="16"/>
      <c r="Z78" s="16"/>
      <c r="AA78" s="16"/>
      <c r="AB78" s="16"/>
      <c r="AC78" s="16"/>
      <c r="AD78" s="16"/>
      <c r="AE78" s="16" t="s">
        <v>46</v>
      </c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</row>
    <row r="79" spans="1:60" outlineLevel="1" x14ac:dyDescent="0.2">
      <c r="A79" s="17">
        <v>68</v>
      </c>
      <c r="B79" s="39">
        <v>10</v>
      </c>
      <c r="C79" s="36" t="s">
        <v>107</v>
      </c>
      <c r="D79" s="20" t="s">
        <v>59</v>
      </c>
      <c r="E79" s="25">
        <v>1</v>
      </c>
      <c r="F79" s="26"/>
      <c r="G79" s="26">
        <f t="shared" si="27"/>
        <v>0</v>
      </c>
      <c r="H79" s="26"/>
      <c r="I79" s="26"/>
      <c r="J79" s="26"/>
      <c r="K79" s="26"/>
      <c r="L79" s="26"/>
      <c r="M79" s="26"/>
      <c r="N79" s="21"/>
      <c r="O79" s="21"/>
      <c r="P79" s="21"/>
      <c r="Q79" s="21"/>
      <c r="R79" s="21"/>
      <c r="S79" s="21"/>
      <c r="T79" s="22"/>
      <c r="U79" s="21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</row>
    <row r="80" spans="1:60" outlineLevel="1" x14ac:dyDescent="0.2">
      <c r="A80" s="17">
        <v>69</v>
      </c>
      <c r="B80" s="39" t="s">
        <v>91</v>
      </c>
      <c r="C80" s="36" t="s">
        <v>92</v>
      </c>
      <c r="D80" s="20" t="s">
        <v>59</v>
      </c>
      <c r="E80" s="25">
        <v>1</v>
      </c>
      <c r="F80" s="26"/>
      <c r="G80" s="26">
        <f t="shared" si="27"/>
        <v>0</v>
      </c>
      <c r="H80" s="26">
        <v>0</v>
      </c>
      <c r="I80" s="26">
        <f t="shared" si="21"/>
        <v>0</v>
      </c>
      <c r="J80" s="26">
        <v>3500</v>
      </c>
      <c r="K80" s="26">
        <f t="shared" si="22"/>
        <v>3500</v>
      </c>
      <c r="L80" s="26">
        <v>0</v>
      </c>
      <c r="M80" s="26">
        <f t="shared" si="23"/>
        <v>0</v>
      </c>
      <c r="N80" s="21">
        <v>0</v>
      </c>
      <c r="O80" s="21">
        <f t="shared" si="24"/>
        <v>0</v>
      </c>
      <c r="P80" s="21">
        <v>0</v>
      </c>
      <c r="Q80" s="21">
        <f t="shared" si="25"/>
        <v>0</v>
      </c>
      <c r="R80" s="21"/>
      <c r="S80" s="21"/>
      <c r="T80" s="22">
        <v>0</v>
      </c>
      <c r="U80" s="21">
        <f t="shared" si="26"/>
        <v>0</v>
      </c>
      <c r="V80" s="16"/>
      <c r="W80" s="16"/>
      <c r="X80" s="16"/>
      <c r="Y80" s="16"/>
      <c r="Z80" s="16"/>
      <c r="AA80" s="16"/>
      <c r="AB80" s="16"/>
      <c r="AC80" s="16"/>
      <c r="AD80" s="16"/>
      <c r="AE80" s="16" t="s">
        <v>46</v>
      </c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</row>
    <row r="81" spans="1:60" outlineLevel="1" x14ac:dyDescent="0.2">
      <c r="A81" s="17">
        <v>70</v>
      </c>
      <c r="B81" s="39" t="s">
        <v>85</v>
      </c>
      <c r="C81" s="36" t="s">
        <v>86</v>
      </c>
      <c r="D81" s="20" t="s">
        <v>59</v>
      </c>
      <c r="E81" s="25">
        <v>1</v>
      </c>
      <c r="F81" s="26"/>
      <c r="G81" s="26">
        <f t="shared" si="27"/>
        <v>0</v>
      </c>
      <c r="H81" s="26">
        <v>0</v>
      </c>
      <c r="I81" s="26">
        <f t="shared" si="21"/>
        <v>0</v>
      </c>
      <c r="J81" s="26">
        <v>5600</v>
      </c>
      <c r="K81" s="26">
        <f t="shared" si="22"/>
        <v>5600</v>
      </c>
      <c r="L81" s="26">
        <v>0</v>
      </c>
      <c r="M81" s="26">
        <f t="shared" si="23"/>
        <v>0</v>
      </c>
      <c r="N81" s="21">
        <v>0</v>
      </c>
      <c r="O81" s="21">
        <f t="shared" si="24"/>
        <v>0</v>
      </c>
      <c r="P81" s="21">
        <v>0</v>
      </c>
      <c r="Q81" s="21">
        <f t="shared" si="25"/>
        <v>0</v>
      </c>
      <c r="R81" s="21"/>
      <c r="S81" s="21"/>
      <c r="T81" s="22">
        <v>0</v>
      </c>
      <c r="U81" s="21">
        <f t="shared" si="26"/>
        <v>0</v>
      </c>
      <c r="V81" s="16"/>
      <c r="W81" s="16"/>
      <c r="X81" s="16"/>
      <c r="Y81" s="16"/>
      <c r="Z81" s="16"/>
      <c r="AA81" s="16"/>
      <c r="AB81" s="16"/>
      <c r="AC81" s="16"/>
      <c r="AD81" s="16"/>
      <c r="AE81" s="16" t="s">
        <v>46</v>
      </c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</row>
    <row r="82" spans="1:60" outlineLevel="1" x14ac:dyDescent="0.2">
      <c r="A82" s="17">
        <v>71</v>
      </c>
      <c r="B82" s="39" t="s">
        <v>93</v>
      </c>
      <c r="C82" s="36" t="s">
        <v>94</v>
      </c>
      <c r="D82" s="20" t="s">
        <v>59</v>
      </c>
      <c r="E82" s="25">
        <v>1</v>
      </c>
      <c r="F82" s="26"/>
      <c r="G82" s="26">
        <f t="shared" si="27"/>
        <v>0</v>
      </c>
      <c r="H82" s="26">
        <v>0</v>
      </c>
      <c r="I82" s="26">
        <f t="shared" si="21"/>
        <v>0</v>
      </c>
      <c r="J82" s="26">
        <v>13500</v>
      </c>
      <c r="K82" s="26">
        <f t="shared" si="22"/>
        <v>13500</v>
      </c>
      <c r="L82" s="26">
        <v>0</v>
      </c>
      <c r="M82" s="26">
        <f t="shared" si="23"/>
        <v>0</v>
      </c>
      <c r="N82" s="21">
        <v>0</v>
      </c>
      <c r="O82" s="21">
        <f t="shared" si="24"/>
        <v>0</v>
      </c>
      <c r="P82" s="21">
        <v>0</v>
      </c>
      <c r="Q82" s="21">
        <f t="shared" si="25"/>
        <v>0</v>
      </c>
      <c r="R82" s="21"/>
      <c r="S82" s="21"/>
      <c r="T82" s="22">
        <v>0</v>
      </c>
      <c r="U82" s="21">
        <f t="shared" si="26"/>
        <v>0</v>
      </c>
      <c r="V82" s="16"/>
      <c r="W82" s="16"/>
      <c r="X82" s="16"/>
      <c r="Y82" s="16"/>
      <c r="Z82" s="16"/>
      <c r="AA82" s="16"/>
      <c r="AB82" s="16"/>
      <c r="AC82" s="16"/>
      <c r="AD82" s="16"/>
      <c r="AE82" s="16" t="s">
        <v>46</v>
      </c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</row>
    <row r="83" spans="1:60" x14ac:dyDescent="0.2">
      <c r="A83" s="49" t="s">
        <v>42</v>
      </c>
      <c r="B83" s="50">
        <v>5</v>
      </c>
      <c r="C83" s="51" t="s">
        <v>111</v>
      </c>
      <c r="D83" s="52"/>
      <c r="E83" s="53"/>
      <c r="F83" s="54"/>
      <c r="G83" s="54">
        <f>SUM(G84:G100)</f>
        <v>0</v>
      </c>
      <c r="H83" s="27"/>
      <c r="I83" s="27">
        <f>SUM(I84:I100)</f>
        <v>7128.7</v>
      </c>
      <c r="J83" s="27"/>
      <c r="K83" s="27">
        <f>SUM(K84:K100)</f>
        <v>221255.3</v>
      </c>
      <c r="L83" s="27"/>
      <c r="M83" s="27">
        <f>SUM(M84:M100)</f>
        <v>0</v>
      </c>
      <c r="N83" s="23"/>
      <c r="O83" s="23">
        <f>SUM(O84:O100)</f>
        <v>2.7689999999999999E-2</v>
      </c>
      <c r="P83" s="23"/>
      <c r="Q83" s="23">
        <f>SUM(Q84:Q100)</f>
        <v>0</v>
      </c>
      <c r="R83" s="23"/>
      <c r="S83" s="23"/>
      <c r="T83" s="24"/>
      <c r="U83" s="23">
        <f>SUM(U84:U100)</f>
        <v>11.49</v>
      </c>
      <c r="AE83" t="s">
        <v>43</v>
      </c>
    </row>
    <row r="84" spans="1:60" outlineLevel="1" x14ac:dyDescent="0.2">
      <c r="A84" s="17">
        <v>72</v>
      </c>
      <c r="B84" s="39" t="s">
        <v>99</v>
      </c>
      <c r="C84" s="36" t="s">
        <v>44</v>
      </c>
      <c r="D84" s="20" t="s">
        <v>45</v>
      </c>
      <c r="E84" s="25">
        <v>1</v>
      </c>
      <c r="F84" s="26"/>
      <c r="G84" s="26">
        <f>F84*E84</f>
        <v>0</v>
      </c>
      <c r="H84" s="26">
        <v>0</v>
      </c>
      <c r="I84" s="26">
        <f t="shared" ref="I84:I100" si="28">ROUND(E84*H84,2)</f>
        <v>0</v>
      </c>
      <c r="J84" s="26">
        <v>25300</v>
      </c>
      <c r="K84" s="26">
        <f t="shared" ref="K84:K100" si="29">ROUND(E84*J84,2)</f>
        <v>25300</v>
      </c>
      <c r="L84" s="26">
        <v>0</v>
      </c>
      <c r="M84" s="26">
        <f t="shared" ref="M84:M100" si="30">G84*(1+L84/100)</f>
        <v>0</v>
      </c>
      <c r="N84" s="21">
        <v>0</v>
      </c>
      <c r="O84" s="21">
        <f t="shared" ref="O84:O100" si="31">ROUND(E84*N84,5)</f>
        <v>0</v>
      </c>
      <c r="P84" s="21">
        <v>0</v>
      </c>
      <c r="Q84" s="21">
        <f t="shared" ref="Q84:Q100" si="32">ROUND(E84*P84,5)</f>
        <v>0</v>
      </c>
      <c r="R84" s="21"/>
      <c r="S84" s="21"/>
      <c r="T84" s="22">
        <v>0</v>
      </c>
      <c r="U84" s="21">
        <f t="shared" ref="U84:U100" si="33">ROUND(E84*T84,2)</f>
        <v>0</v>
      </c>
      <c r="V84" s="16"/>
      <c r="W84" s="16"/>
      <c r="X84" s="16"/>
      <c r="Y84" s="16"/>
      <c r="Z84" s="16"/>
      <c r="AA84" s="16"/>
      <c r="AB84" s="16"/>
      <c r="AC84" s="16"/>
      <c r="AD84" s="16"/>
      <c r="AE84" s="16" t="s">
        <v>46</v>
      </c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</row>
    <row r="85" spans="1:60" outlineLevel="1" x14ac:dyDescent="0.2">
      <c r="A85" s="17">
        <v>73</v>
      </c>
      <c r="B85" s="39" t="s">
        <v>82</v>
      </c>
      <c r="C85" s="36" t="s">
        <v>49</v>
      </c>
      <c r="D85" s="20" t="s">
        <v>45</v>
      </c>
      <c r="E85" s="25">
        <v>1</v>
      </c>
      <c r="F85" s="26"/>
      <c r="G85" s="26">
        <f t="shared" ref="G85:G100" si="34">F85*E85</f>
        <v>0</v>
      </c>
      <c r="H85" s="26">
        <v>0</v>
      </c>
      <c r="I85" s="26">
        <f t="shared" si="28"/>
        <v>0</v>
      </c>
      <c r="J85" s="26">
        <v>5500</v>
      </c>
      <c r="K85" s="26">
        <f t="shared" si="29"/>
        <v>5500</v>
      </c>
      <c r="L85" s="26">
        <v>0</v>
      </c>
      <c r="M85" s="26">
        <f t="shared" si="30"/>
        <v>0</v>
      </c>
      <c r="N85" s="21">
        <v>0</v>
      </c>
      <c r="O85" s="21">
        <f t="shared" si="31"/>
        <v>0</v>
      </c>
      <c r="P85" s="21">
        <v>0</v>
      </c>
      <c r="Q85" s="21">
        <f t="shared" si="32"/>
        <v>0</v>
      </c>
      <c r="R85" s="21"/>
      <c r="S85" s="21"/>
      <c r="T85" s="22">
        <v>0</v>
      </c>
      <c r="U85" s="21">
        <f t="shared" si="33"/>
        <v>0</v>
      </c>
      <c r="V85" s="16"/>
      <c r="W85" s="16"/>
      <c r="X85" s="16"/>
      <c r="Y85" s="16"/>
      <c r="Z85" s="16"/>
      <c r="AA85" s="16"/>
      <c r="AB85" s="16"/>
      <c r="AC85" s="16"/>
      <c r="AD85" s="16"/>
      <c r="AE85" s="16" t="s">
        <v>46</v>
      </c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</row>
    <row r="86" spans="1:60" outlineLevel="1" x14ac:dyDescent="0.2">
      <c r="A86" s="17">
        <v>74</v>
      </c>
      <c r="B86" s="39" t="s">
        <v>11</v>
      </c>
      <c r="C86" s="36" t="s">
        <v>47</v>
      </c>
      <c r="D86" s="20" t="s">
        <v>45</v>
      </c>
      <c r="E86" s="25">
        <v>1</v>
      </c>
      <c r="F86" s="26"/>
      <c r="G86" s="26">
        <f t="shared" si="34"/>
        <v>0</v>
      </c>
      <c r="H86" s="26">
        <v>0</v>
      </c>
      <c r="I86" s="26">
        <f t="shared" si="28"/>
        <v>0</v>
      </c>
      <c r="J86" s="26">
        <v>10500</v>
      </c>
      <c r="K86" s="26">
        <f t="shared" si="29"/>
        <v>10500</v>
      </c>
      <c r="L86" s="26">
        <v>0</v>
      </c>
      <c r="M86" s="26">
        <f t="shared" si="30"/>
        <v>0</v>
      </c>
      <c r="N86" s="21">
        <v>0</v>
      </c>
      <c r="O86" s="21">
        <f t="shared" si="31"/>
        <v>0</v>
      </c>
      <c r="P86" s="21">
        <v>0</v>
      </c>
      <c r="Q86" s="21">
        <f t="shared" si="32"/>
        <v>0</v>
      </c>
      <c r="R86" s="21"/>
      <c r="S86" s="21"/>
      <c r="T86" s="22">
        <v>0</v>
      </c>
      <c r="U86" s="21">
        <f t="shared" si="33"/>
        <v>0</v>
      </c>
      <c r="V86" s="16"/>
      <c r="W86" s="16"/>
      <c r="X86" s="16"/>
      <c r="Y86" s="16"/>
      <c r="Z86" s="16"/>
      <c r="AA86" s="16"/>
      <c r="AB86" s="16"/>
      <c r="AC86" s="16"/>
      <c r="AD86" s="16"/>
      <c r="AE86" s="16" t="s">
        <v>46</v>
      </c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</row>
    <row r="87" spans="1:60" outlineLevel="1" x14ac:dyDescent="0.2">
      <c r="A87" s="17">
        <v>75</v>
      </c>
      <c r="B87" s="39" t="s">
        <v>14</v>
      </c>
      <c r="C87" s="36" t="s">
        <v>50</v>
      </c>
      <c r="D87" s="20" t="s">
        <v>45</v>
      </c>
      <c r="E87" s="25">
        <v>1</v>
      </c>
      <c r="F87" s="26"/>
      <c r="G87" s="26">
        <f t="shared" si="34"/>
        <v>0</v>
      </c>
      <c r="H87" s="26">
        <v>0</v>
      </c>
      <c r="I87" s="26">
        <f t="shared" si="28"/>
        <v>0</v>
      </c>
      <c r="J87" s="26">
        <v>980</v>
      </c>
      <c r="K87" s="26">
        <f t="shared" si="29"/>
        <v>980</v>
      </c>
      <c r="L87" s="26">
        <v>0</v>
      </c>
      <c r="M87" s="26">
        <f t="shared" si="30"/>
        <v>0</v>
      </c>
      <c r="N87" s="21">
        <v>0</v>
      </c>
      <c r="O87" s="21">
        <f t="shared" si="31"/>
        <v>0</v>
      </c>
      <c r="P87" s="21">
        <v>0</v>
      </c>
      <c r="Q87" s="21">
        <f t="shared" si="32"/>
        <v>0</v>
      </c>
      <c r="R87" s="21"/>
      <c r="S87" s="21"/>
      <c r="T87" s="22">
        <v>0</v>
      </c>
      <c r="U87" s="21">
        <f t="shared" si="33"/>
        <v>0</v>
      </c>
      <c r="V87" s="16"/>
      <c r="W87" s="16"/>
      <c r="X87" s="16"/>
      <c r="Y87" s="16"/>
      <c r="Z87" s="16"/>
      <c r="AA87" s="16"/>
      <c r="AB87" s="16"/>
      <c r="AC87" s="16"/>
      <c r="AD87" s="16"/>
      <c r="AE87" s="16" t="s">
        <v>46</v>
      </c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</row>
    <row r="88" spans="1:60" outlineLevel="1" x14ac:dyDescent="0.2">
      <c r="A88" s="17">
        <v>76</v>
      </c>
      <c r="B88" s="39" t="s">
        <v>60</v>
      </c>
      <c r="C88" s="36" t="s">
        <v>61</v>
      </c>
      <c r="D88" s="20" t="s">
        <v>45</v>
      </c>
      <c r="E88" s="25">
        <v>6</v>
      </c>
      <c r="F88" s="26"/>
      <c r="G88" s="26">
        <f t="shared" si="34"/>
        <v>0</v>
      </c>
      <c r="H88" s="26">
        <v>0</v>
      </c>
      <c r="I88" s="26">
        <f t="shared" si="28"/>
        <v>0</v>
      </c>
      <c r="J88" s="26">
        <v>580</v>
      </c>
      <c r="K88" s="26">
        <f t="shared" si="29"/>
        <v>3480</v>
      </c>
      <c r="L88" s="26">
        <v>0</v>
      </c>
      <c r="M88" s="26">
        <f t="shared" si="30"/>
        <v>0</v>
      </c>
      <c r="N88" s="21">
        <v>0</v>
      </c>
      <c r="O88" s="21">
        <f t="shared" si="31"/>
        <v>0</v>
      </c>
      <c r="P88" s="21">
        <v>0</v>
      </c>
      <c r="Q88" s="21">
        <f t="shared" si="32"/>
        <v>0</v>
      </c>
      <c r="R88" s="21"/>
      <c r="S88" s="21"/>
      <c r="T88" s="22">
        <v>0</v>
      </c>
      <c r="U88" s="21">
        <f t="shared" si="33"/>
        <v>0</v>
      </c>
      <c r="V88" s="16"/>
      <c r="W88" s="16"/>
      <c r="X88" s="16"/>
      <c r="Y88" s="16"/>
      <c r="Z88" s="16"/>
      <c r="AA88" s="16"/>
      <c r="AB88" s="16"/>
      <c r="AC88" s="16"/>
      <c r="AD88" s="16"/>
      <c r="AE88" s="16" t="s">
        <v>46</v>
      </c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</row>
    <row r="89" spans="1:60" outlineLevel="1" x14ac:dyDescent="0.2">
      <c r="A89" s="17">
        <v>77</v>
      </c>
      <c r="B89" s="39" t="s">
        <v>52</v>
      </c>
      <c r="C89" s="36" t="s">
        <v>114</v>
      </c>
      <c r="D89" s="20" t="s">
        <v>59</v>
      </c>
      <c r="E89" s="25">
        <v>1</v>
      </c>
      <c r="F89" s="26"/>
      <c r="G89" s="26">
        <f t="shared" si="34"/>
        <v>0</v>
      </c>
      <c r="H89" s="26">
        <v>480.4</v>
      </c>
      <c r="I89" s="26">
        <f t="shared" si="28"/>
        <v>480.4</v>
      </c>
      <c r="J89" s="26">
        <v>98.600000000000023</v>
      </c>
      <c r="K89" s="26">
        <f t="shared" si="29"/>
        <v>98.6</v>
      </c>
      <c r="L89" s="26">
        <v>0</v>
      </c>
      <c r="M89" s="26">
        <f t="shared" si="30"/>
        <v>0</v>
      </c>
      <c r="N89" s="21">
        <v>1.9000000000000001E-4</v>
      </c>
      <c r="O89" s="21">
        <f t="shared" si="31"/>
        <v>1.9000000000000001E-4</v>
      </c>
      <c r="P89" s="21">
        <v>0</v>
      </c>
      <c r="Q89" s="21">
        <f t="shared" si="32"/>
        <v>0</v>
      </c>
      <c r="R89" s="21"/>
      <c r="S89" s="21"/>
      <c r="T89" s="22">
        <v>0.20599999999999999</v>
      </c>
      <c r="U89" s="21">
        <f t="shared" si="33"/>
        <v>0.21</v>
      </c>
      <c r="V89" s="16"/>
      <c r="W89" s="16"/>
      <c r="X89" s="16"/>
      <c r="Y89" s="16"/>
      <c r="Z89" s="16"/>
      <c r="AA89" s="16"/>
      <c r="AB89" s="16"/>
      <c r="AC89" s="16"/>
      <c r="AD89" s="16"/>
      <c r="AE89" s="16" t="s">
        <v>46</v>
      </c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</row>
    <row r="90" spans="1:60" outlineLevel="1" x14ac:dyDescent="0.2">
      <c r="A90" s="17">
        <v>78</v>
      </c>
      <c r="B90" s="39" t="s">
        <v>57</v>
      </c>
      <c r="C90" s="36" t="s">
        <v>58</v>
      </c>
      <c r="D90" s="20" t="s">
        <v>59</v>
      </c>
      <c r="E90" s="25">
        <v>1</v>
      </c>
      <c r="F90" s="26"/>
      <c r="G90" s="26">
        <f t="shared" si="34"/>
        <v>0</v>
      </c>
      <c r="H90" s="26">
        <v>0</v>
      </c>
      <c r="I90" s="26">
        <f t="shared" si="28"/>
        <v>0</v>
      </c>
      <c r="J90" s="26">
        <v>13000</v>
      </c>
      <c r="K90" s="26">
        <f t="shared" si="29"/>
        <v>13000</v>
      </c>
      <c r="L90" s="26">
        <v>0</v>
      </c>
      <c r="M90" s="26">
        <f t="shared" si="30"/>
        <v>0</v>
      </c>
      <c r="N90" s="21">
        <v>0</v>
      </c>
      <c r="O90" s="21">
        <f t="shared" si="31"/>
        <v>0</v>
      </c>
      <c r="P90" s="21">
        <v>0</v>
      </c>
      <c r="Q90" s="21">
        <f t="shared" si="32"/>
        <v>0</v>
      </c>
      <c r="R90" s="21"/>
      <c r="S90" s="21"/>
      <c r="T90" s="22">
        <v>0</v>
      </c>
      <c r="U90" s="21">
        <f t="shared" si="33"/>
        <v>0</v>
      </c>
      <c r="V90" s="16"/>
      <c r="W90" s="16"/>
      <c r="X90" s="16"/>
      <c r="Y90" s="16"/>
      <c r="Z90" s="16"/>
      <c r="AA90" s="16"/>
      <c r="AB90" s="16"/>
      <c r="AC90" s="16"/>
      <c r="AD90" s="16"/>
      <c r="AE90" s="16" t="s">
        <v>46</v>
      </c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</row>
    <row r="91" spans="1:60" outlineLevel="1" x14ac:dyDescent="0.2">
      <c r="A91" s="17">
        <v>79</v>
      </c>
      <c r="B91" s="39" t="s">
        <v>54</v>
      </c>
      <c r="C91" s="36" t="s">
        <v>55</v>
      </c>
      <c r="D91" s="20" t="s">
        <v>56</v>
      </c>
      <c r="E91" s="25">
        <v>20</v>
      </c>
      <c r="F91" s="26"/>
      <c r="G91" s="26">
        <f t="shared" si="34"/>
        <v>0</v>
      </c>
      <c r="H91" s="26">
        <v>291.08</v>
      </c>
      <c r="I91" s="26">
        <f t="shared" si="28"/>
        <v>5821.6</v>
      </c>
      <c r="J91" s="26">
        <v>198.92000000000002</v>
      </c>
      <c r="K91" s="26">
        <f t="shared" si="29"/>
        <v>3978.4</v>
      </c>
      <c r="L91" s="26">
        <v>0</v>
      </c>
      <c r="M91" s="26">
        <f t="shared" si="30"/>
        <v>0</v>
      </c>
      <c r="N91" s="21">
        <v>1.14E-3</v>
      </c>
      <c r="O91" s="21">
        <f t="shared" si="31"/>
        <v>2.2800000000000001E-2</v>
      </c>
      <c r="P91" s="21">
        <v>0</v>
      </c>
      <c r="Q91" s="21">
        <f t="shared" si="32"/>
        <v>0</v>
      </c>
      <c r="R91" s="21"/>
      <c r="S91" s="21"/>
      <c r="T91" s="22">
        <v>0.38469999999999999</v>
      </c>
      <c r="U91" s="21">
        <f t="shared" si="33"/>
        <v>7.69</v>
      </c>
      <c r="V91" s="16"/>
      <c r="W91" s="16"/>
      <c r="X91" s="16"/>
      <c r="Y91" s="16"/>
      <c r="Z91" s="16"/>
      <c r="AA91" s="16"/>
      <c r="AB91" s="16"/>
      <c r="AC91" s="16"/>
      <c r="AD91" s="16"/>
      <c r="AE91" s="16" t="s">
        <v>46</v>
      </c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</row>
    <row r="92" spans="1:60" outlineLevel="1" x14ac:dyDescent="0.2">
      <c r="A92" s="17">
        <v>80</v>
      </c>
      <c r="B92" s="39" t="s">
        <v>12</v>
      </c>
      <c r="C92" s="36" t="s">
        <v>48</v>
      </c>
      <c r="D92" s="20" t="s">
        <v>45</v>
      </c>
      <c r="E92" s="25">
        <v>1</v>
      </c>
      <c r="F92" s="26"/>
      <c r="G92" s="26">
        <f t="shared" si="34"/>
        <v>0</v>
      </c>
      <c r="H92" s="26">
        <v>0</v>
      </c>
      <c r="I92" s="26">
        <f t="shared" si="28"/>
        <v>0</v>
      </c>
      <c r="J92" s="26">
        <v>30000</v>
      </c>
      <c r="K92" s="26">
        <f t="shared" si="29"/>
        <v>30000</v>
      </c>
      <c r="L92" s="26">
        <v>0</v>
      </c>
      <c r="M92" s="26">
        <f t="shared" si="30"/>
        <v>0</v>
      </c>
      <c r="N92" s="21">
        <v>0</v>
      </c>
      <c r="O92" s="21">
        <f t="shared" si="31"/>
        <v>0</v>
      </c>
      <c r="P92" s="21">
        <v>0</v>
      </c>
      <c r="Q92" s="21">
        <f t="shared" si="32"/>
        <v>0</v>
      </c>
      <c r="R92" s="21"/>
      <c r="S92" s="21"/>
      <c r="T92" s="22">
        <v>0</v>
      </c>
      <c r="U92" s="21">
        <f t="shared" si="33"/>
        <v>0</v>
      </c>
      <c r="V92" s="16"/>
      <c r="W92" s="16"/>
      <c r="X92" s="16"/>
      <c r="Y92" s="16"/>
      <c r="Z92" s="16"/>
      <c r="AA92" s="16"/>
      <c r="AB92" s="16"/>
      <c r="AC92" s="16"/>
      <c r="AD92" s="16"/>
      <c r="AE92" s="16" t="s">
        <v>46</v>
      </c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</row>
    <row r="93" spans="1:60" outlineLevel="1" x14ac:dyDescent="0.2">
      <c r="A93" s="17">
        <v>81</v>
      </c>
      <c r="B93" s="39" t="s">
        <v>100</v>
      </c>
      <c r="C93" s="36" t="s">
        <v>101</v>
      </c>
      <c r="D93" s="20" t="s">
        <v>59</v>
      </c>
      <c r="E93" s="25">
        <v>1</v>
      </c>
      <c r="F93" s="26"/>
      <c r="G93" s="26">
        <f t="shared" si="34"/>
        <v>0</v>
      </c>
      <c r="H93" s="26">
        <v>0</v>
      </c>
      <c r="I93" s="26">
        <f t="shared" si="28"/>
        <v>0</v>
      </c>
      <c r="J93" s="26">
        <v>6900</v>
      </c>
      <c r="K93" s="26">
        <f t="shared" si="29"/>
        <v>6900</v>
      </c>
      <c r="L93" s="26">
        <v>0</v>
      </c>
      <c r="M93" s="26">
        <f t="shared" si="30"/>
        <v>0</v>
      </c>
      <c r="N93" s="21">
        <v>0</v>
      </c>
      <c r="O93" s="21">
        <f t="shared" si="31"/>
        <v>0</v>
      </c>
      <c r="P93" s="21">
        <v>0</v>
      </c>
      <c r="Q93" s="21">
        <f t="shared" si="32"/>
        <v>0</v>
      </c>
      <c r="R93" s="21"/>
      <c r="S93" s="21"/>
      <c r="T93" s="22">
        <v>0</v>
      </c>
      <c r="U93" s="21">
        <f t="shared" si="33"/>
        <v>0</v>
      </c>
      <c r="V93" s="16"/>
      <c r="W93" s="16"/>
      <c r="X93" s="16"/>
      <c r="Y93" s="16"/>
      <c r="Z93" s="16"/>
      <c r="AA93" s="16"/>
      <c r="AB93" s="16"/>
      <c r="AC93" s="16"/>
      <c r="AD93" s="16"/>
      <c r="AE93" s="16" t="s">
        <v>46</v>
      </c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</row>
    <row r="94" spans="1:60" outlineLevel="1" x14ac:dyDescent="0.2">
      <c r="A94" s="17">
        <v>82</v>
      </c>
      <c r="B94" s="39" t="s">
        <v>85</v>
      </c>
      <c r="C94" s="36" t="s">
        <v>86</v>
      </c>
      <c r="D94" s="20" t="s">
        <v>59</v>
      </c>
      <c r="E94" s="25">
        <v>1</v>
      </c>
      <c r="F94" s="26"/>
      <c r="G94" s="26">
        <f t="shared" si="34"/>
        <v>0</v>
      </c>
      <c r="H94" s="26">
        <v>0</v>
      </c>
      <c r="I94" s="26">
        <f t="shared" si="28"/>
        <v>0</v>
      </c>
      <c r="J94" s="26">
        <v>8900</v>
      </c>
      <c r="K94" s="26">
        <f t="shared" si="29"/>
        <v>8900</v>
      </c>
      <c r="L94" s="26">
        <v>0</v>
      </c>
      <c r="M94" s="26">
        <f t="shared" si="30"/>
        <v>0</v>
      </c>
      <c r="N94" s="21">
        <v>0</v>
      </c>
      <c r="O94" s="21">
        <f t="shared" si="31"/>
        <v>0</v>
      </c>
      <c r="P94" s="21">
        <v>0</v>
      </c>
      <c r="Q94" s="21">
        <f t="shared" si="32"/>
        <v>0</v>
      </c>
      <c r="R94" s="21"/>
      <c r="S94" s="21"/>
      <c r="T94" s="22">
        <v>0</v>
      </c>
      <c r="U94" s="21">
        <f t="shared" si="33"/>
        <v>0</v>
      </c>
      <c r="V94" s="16"/>
      <c r="W94" s="16"/>
      <c r="X94" s="16"/>
      <c r="Y94" s="16"/>
      <c r="Z94" s="16"/>
      <c r="AA94" s="16"/>
      <c r="AB94" s="16"/>
      <c r="AC94" s="16"/>
      <c r="AD94" s="16"/>
      <c r="AE94" s="16" t="s">
        <v>46</v>
      </c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</row>
    <row r="95" spans="1:60" outlineLevel="1" x14ac:dyDescent="0.2">
      <c r="A95" s="17">
        <v>83</v>
      </c>
      <c r="B95" s="39" t="s">
        <v>102</v>
      </c>
      <c r="C95" s="36" t="s">
        <v>103</v>
      </c>
      <c r="D95" s="20" t="s">
        <v>59</v>
      </c>
      <c r="E95" s="25">
        <v>1</v>
      </c>
      <c r="F95" s="26"/>
      <c r="G95" s="26">
        <f t="shared" si="34"/>
        <v>0</v>
      </c>
      <c r="H95" s="26">
        <v>0</v>
      </c>
      <c r="I95" s="26">
        <f t="shared" si="28"/>
        <v>0</v>
      </c>
      <c r="J95" s="26">
        <v>5400</v>
      </c>
      <c r="K95" s="26">
        <f t="shared" si="29"/>
        <v>5400</v>
      </c>
      <c r="L95" s="26">
        <v>0</v>
      </c>
      <c r="M95" s="26">
        <f t="shared" si="30"/>
        <v>0</v>
      </c>
      <c r="N95" s="21">
        <v>0</v>
      </c>
      <c r="O95" s="21">
        <f t="shared" si="31"/>
        <v>0</v>
      </c>
      <c r="P95" s="21">
        <v>0</v>
      </c>
      <c r="Q95" s="21">
        <f t="shared" si="32"/>
        <v>0</v>
      </c>
      <c r="R95" s="21"/>
      <c r="S95" s="21"/>
      <c r="T95" s="22">
        <v>0</v>
      </c>
      <c r="U95" s="21">
        <f t="shared" si="33"/>
        <v>0</v>
      </c>
      <c r="V95" s="16"/>
      <c r="W95" s="16"/>
      <c r="X95" s="16"/>
      <c r="Y95" s="16"/>
      <c r="Z95" s="16"/>
      <c r="AA95" s="16"/>
      <c r="AB95" s="16"/>
      <c r="AC95" s="16"/>
      <c r="AD95" s="16"/>
      <c r="AE95" s="16" t="s">
        <v>46</v>
      </c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</row>
    <row r="96" spans="1:60" outlineLevel="1" x14ac:dyDescent="0.2">
      <c r="A96" s="17">
        <v>84</v>
      </c>
      <c r="B96" s="39" t="s">
        <v>66</v>
      </c>
      <c r="C96" s="36" t="s">
        <v>67</v>
      </c>
      <c r="D96" s="20" t="s">
        <v>56</v>
      </c>
      <c r="E96" s="25">
        <v>10</v>
      </c>
      <c r="F96" s="26"/>
      <c r="G96" s="26">
        <f t="shared" si="34"/>
        <v>0</v>
      </c>
      <c r="H96" s="26">
        <v>82.67</v>
      </c>
      <c r="I96" s="26">
        <f t="shared" si="28"/>
        <v>826.7</v>
      </c>
      <c r="J96" s="26">
        <v>171.82999999999998</v>
      </c>
      <c r="K96" s="26">
        <f t="shared" si="29"/>
        <v>1718.3</v>
      </c>
      <c r="L96" s="26">
        <v>0</v>
      </c>
      <c r="M96" s="26">
        <f t="shared" si="30"/>
        <v>0</v>
      </c>
      <c r="N96" s="21">
        <v>4.6999999999999999E-4</v>
      </c>
      <c r="O96" s="21">
        <f t="shared" si="31"/>
        <v>4.7000000000000002E-3</v>
      </c>
      <c r="P96" s="21">
        <v>0</v>
      </c>
      <c r="Q96" s="21">
        <f t="shared" si="32"/>
        <v>0</v>
      </c>
      <c r="R96" s="21"/>
      <c r="S96" s="21"/>
      <c r="T96" s="22">
        <v>0.35899999999999999</v>
      </c>
      <c r="U96" s="21">
        <f t="shared" si="33"/>
        <v>3.59</v>
      </c>
      <c r="V96" s="16"/>
      <c r="W96" s="16"/>
      <c r="X96" s="16"/>
      <c r="Y96" s="16"/>
      <c r="Z96" s="16"/>
      <c r="AA96" s="16"/>
      <c r="AB96" s="16"/>
      <c r="AC96" s="16"/>
      <c r="AD96" s="16"/>
      <c r="AE96" s="16" t="s">
        <v>46</v>
      </c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</row>
    <row r="97" spans="1:60" outlineLevel="1" x14ac:dyDescent="0.2">
      <c r="A97" s="17">
        <v>85</v>
      </c>
      <c r="B97" s="39" t="s">
        <v>73</v>
      </c>
      <c r="C97" s="36" t="s">
        <v>74</v>
      </c>
      <c r="D97" s="20" t="s">
        <v>59</v>
      </c>
      <c r="E97" s="25">
        <v>1</v>
      </c>
      <c r="F97" s="26"/>
      <c r="G97" s="26">
        <f t="shared" si="34"/>
        <v>0</v>
      </c>
      <c r="H97" s="26">
        <v>0</v>
      </c>
      <c r="I97" s="26">
        <f t="shared" si="28"/>
        <v>0</v>
      </c>
      <c r="J97" s="26">
        <v>80000</v>
      </c>
      <c r="K97" s="26">
        <f t="shared" si="29"/>
        <v>80000</v>
      </c>
      <c r="L97" s="26">
        <v>0</v>
      </c>
      <c r="M97" s="26">
        <f t="shared" si="30"/>
        <v>0</v>
      </c>
      <c r="N97" s="21">
        <v>0</v>
      </c>
      <c r="O97" s="21">
        <f t="shared" si="31"/>
        <v>0</v>
      </c>
      <c r="P97" s="21">
        <v>0</v>
      </c>
      <c r="Q97" s="21">
        <f t="shared" si="32"/>
        <v>0</v>
      </c>
      <c r="R97" s="21"/>
      <c r="S97" s="21"/>
      <c r="T97" s="22">
        <v>0</v>
      </c>
      <c r="U97" s="21">
        <f t="shared" si="33"/>
        <v>0</v>
      </c>
      <c r="V97" s="16"/>
      <c r="W97" s="16"/>
      <c r="X97" s="16"/>
      <c r="Y97" s="16"/>
      <c r="Z97" s="16"/>
      <c r="AA97" s="16"/>
      <c r="AB97" s="16"/>
      <c r="AC97" s="16"/>
      <c r="AD97" s="16"/>
      <c r="AE97" s="16" t="s">
        <v>46</v>
      </c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</row>
    <row r="98" spans="1:60" outlineLevel="1" x14ac:dyDescent="0.2">
      <c r="A98" s="17">
        <v>86</v>
      </c>
      <c r="B98" s="39">
        <v>10</v>
      </c>
      <c r="C98" s="36" t="s">
        <v>107</v>
      </c>
      <c r="D98" s="20" t="s">
        <v>59</v>
      </c>
      <c r="E98" s="25">
        <v>1</v>
      </c>
      <c r="F98" s="26"/>
      <c r="G98" s="26">
        <f t="shared" si="34"/>
        <v>0</v>
      </c>
      <c r="H98" s="26"/>
      <c r="I98" s="26"/>
      <c r="J98" s="26"/>
      <c r="K98" s="26"/>
      <c r="L98" s="26"/>
      <c r="M98" s="26"/>
      <c r="N98" s="21"/>
      <c r="O98" s="21"/>
      <c r="P98" s="21"/>
      <c r="Q98" s="21"/>
      <c r="R98" s="21"/>
      <c r="S98" s="21"/>
      <c r="T98" s="22"/>
      <c r="U98" s="21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</row>
    <row r="99" spans="1:60" outlineLevel="1" x14ac:dyDescent="0.2">
      <c r="A99" s="17">
        <v>87</v>
      </c>
      <c r="B99" s="39" t="s">
        <v>71</v>
      </c>
      <c r="C99" s="36" t="s">
        <v>72</v>
      </c>
      <c r="D99" s="20" t="s">
        <v>59</v>
      </c>
      <c r="E99" s="25">
        <v>1</v>
      </c>
      <c r="F99" s="26"/>
      <c r="G99" s="26">
        <f t="shared" si="34"/>
        <v>0</v>
      </c>
      <c r="H99" s="26">
        <v>0</v>
      </c>
      <c r="I99" s="26">
        <f t="shared" si="28"/>
        <v>0</v>
      </c>
      <c r="J99" s="26">
        <v>12000</v>
      </c>
      <c r="K99" s="26">
        <f t="shared" si="29"/>
        <v>12000</v>
      </c>
      <c r="L99" s="26">
        <v>0</v>
      </c>
      <c r="M99" s="26">
        <f t="shared" si="30"/>
        <v>0</v>
      </c>
      <c r="N99" s="21">
        <v>0</v>
      </c>
      <c r="O99" s="21">
        <f t="shared" si="31"/>
        <v>0</v>
      </c>
      <c r="P99" s="21">
        <v>0</v>
      </c>
      <c r="Q99" s="21">
        <f t="shared" si="32"/>
        <v>0</v>
      </c>
      <c r="R99" s="21"/>
      <c r="S99" s="21"/>
      <c r="T99" s="22">
        <v>0</v>
      </c>
      <c r="U99" s="21">
        <f t="shared" si="33"/>
        <v>0</v>
      </c>
      <c r="V99" s="16"/>
      <c r="W99" s="16"/>
      <c r="X99" s="16"/>
      <c r="Y99" s="16"/>
      <c r="Z99" s="16"/>
      <c r="AA99" s="16"/>
      <c r="AB99" s="16"/>
      <c r="AC99" s="16"/>
      <c r="AD99" s="16"/>
      <c r="AE99" s="16" t="s">
        <v>46</v>
      </c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</row>
    <row r="100" spans="1:60" outlineLevel="1" x14ac:dyDescent="0.2">
      <c r="A100" s="17">
        <v>88</v>
      </c>
      <c r="B100" s="39" t="s">
        <v>93</v>
      </c>
      <c r="C100" s="36" t="s">
        <v>94</v>
      </c>
      <c r="D100" s="20" t="s">
        <v>59</v>
      </c>
      <c r="E100" s="25">
        <v>1</v>
      </c>
      <c r="F100" s="26"/>
      <c r="G100" s="26">
        <f t="shared" si="34"/>
        <v>0</v>
      </c>
      <c r="H100" s="26">
        <v>0</v>
      </c>
      <c r="I100" s="26">
        <f t="shared" si="28"/>
        <v>0</v>
      </c>
      <c r="J100" s="26">
        <v>13500</v>
      </c>
      <c r="K100" s="26">
        <f t="shared" si="29"/>
        <v>13500</v>
      </c>
      <c r="L100" s="26">
        <v>0</v>
      </c>
      <c r="M100" s="26">
        <f t="shared" si="30"/>
        <v>0</v>
      </c>
      <c r="N100" s="21">
        <v>0</v>
      </c>
      <c r="O100" s="21">
        <f t="shared" si="31"/>
        <v>0</v>
      </c>
      <c r="P100" s="21">
        <v>0</v>
      </c>
      <c r="Q100" s="21">
        <f t="shared" si="32"/>
        <v>0</v>
      </c>
      <c r="R100" s="21"/>
      <c r="S100" s="21"/>
      <c r="T100" s="22">
        <v>0</v>
      </c>
      <c r="U100" s="21">
        <f t="shared" si="33"/>
        <v>0</v>
      </c>
      <c r="V100" s="16"/>
      <c r="W100" s="16"/>
      <c r="X100" s="16"/>
      <c r="Y100" s="16"/>
      <c r="Z100" s="16"/>
      <c r="AA100" s="16"/>
      <c r="AB100" s="16"/>
      <c r="AC100" s="16"/>
      <c r="AD100" s="16"/>
      <c r="AE100" s="16" t="s">
        <v>46</v>
      </c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</row>
    <row r="101" spans="1:60" x14ac:dyDescent="0.2">
      <c r="A101" s="49" t="s">
        <v>42</v>
      </c>
      <c r="B101" s="50">
        <v>6</v>
      </c>
      <c r="C101" s="51" t="s">
        <v>112</v>
      </c>
      <c r="D101" s="52"/>
      <c r="E101" s="53"/>
      <c r="F101" s="54"/>
      <c r="G101" s="54">
        <f>SUM(G102:G117)</f>
        <v>0</v>
      </c>
      <c r="H101" s="27"/>
      <c r="I101" s="27">
        <f>SUM(I102:I117)</f>
        <v>21682.7</v>
      </c>
      <c r="J101" s="27"/>
      <c r="K101" s="27">
        <f>SUM(K102:K117)</f>
        <v>225801.3</v>
      </c>
      <c r="L101" s="27"/>
      <c r="M101" s="27">
        <f>SUM(M102:M117)</f>
        <v>0</v>
      </c>
      <c r="N101" s="23"/>
      <c r="O101" s="23">
        <f>SUM(O102:O117)</f>
        <v>8.4689999999999988E-2</v>
      </c>
      <c r="P101" s="23"/>
      <c r="Q101" s="23">
        <f>SUM(Q102:Q117)</f>
        <v>0</v>
      </c>
      <c r="R101" s="23"/>
      <c r="S101" s="23"/>
      <c r="T101" s="24"/>
      <c r="U101" s="23">
        <f>SUM(U102:U117)</f>
        <v>30.73</v>
      </c>
      <c r="AE101" t="s">
        <v>43</v>
      </c>
    </row>
    <row r="102" spans="1:60" outlineLevel="1" x14ac:dyDescent="0.2">
      <c r="A102" s="17">
        <v>89</v>
      </c>
      <c r="B102" s="39" t="s">
        <v>99</v>
      </c>
      <c r="C102" s="36" t="s">
        <v>44</v>
      </c>
      <c r="D102" s="20" t="s">
        <v>45</v>
      </c>
      <c r="E102" s="25">
        <v>1</v>
      </c>
      <c r="F102" s="26"/>
      <c r="G102" s="46">
        <f>F102*E102</f>
        <v>0</v>
      </c>
      <c r="H102" s="26">
        <v>0</v>
      </c>
      <c r="I102" s="26">
        <f t="shared" ref="I102:I117" si="35">ROUND(E102*H102,2)</f>
        <v>0</v>
      </c>
      <c r="J102" s="26">
        <v>25300</v>
      </c>
      <c r="K102" s="26">
        <f t="shared" ref="K102:K117" si="36">ROUND(E102*J102,2)</f>
        <v>25300</v>
      </c>
      <c r="L102" s="26">
        <v>0</v>
      </c>
      <c r="M102" s="26">
        <f t="shared" ref="M102:M117" si="37">G102*(1+L102/100)</f>
        <v>0</v>
      </c>
      <c r="N102" s="21">
        <v>0</v>
      </c>
      <c r="O102" s="21">
        <f t="shared" ref="O102:O117" si="38">ROUND(E102*N102,5)</f>
        <v>0</v>
      </c>
      <c r="P102" s="21">
        <v>0</v>
      </c>
      <c r="Q102" s="21">
        <f t="shared" ref="Q102:Q117" si="39">ROUND(E102*P102,5)</f>
        <v>0</v>
      </c>
      <c r="R102" s="21"/>
      <c r="S102" s="21"/>
      <c r="T102" s="22">
        <v>0</v>
      </c>
      <c r="U102" s="21">
        <f t="shared" ref="U102:U117" si="40">ROUND(E102*T102,2)</f>
        <v>0</v>
      </c>
      <c r="V102" s="16"/>
      <c r="W102" s="16"/>
      <c r="X102" s="16"/>
      <c r="Y102" s="16"/>
      <c r="Z102" s="16"/>
      <c r="AA102" s="16"/>
      <c r="AB102" s="16"/>
      <c r="AC102" s="16"/>
      <c r="AD102" s="16"/>
      <c r="AE102" s="16" t="s">
        <v>46</v>
      </c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</row>
    <row r="103" spans="1:60" outlineLevel="1" x14ac:dyDescent="0.2">
      <c r="A103" s="17">
        <v>90</v>
      </c>
      <c r="B103" s="39" t="s">
        <v>82</v>
      </c>
      <c r="C103" s="36" t="s">
        <v>49</v>
      </c>
      <c r="D103" s="20" t="s">
        <v>45</v>
      </c>
      <c r="E103" s="25">
        <v>1</v>
      </c>
      <c r="F103" s="26"/>
      <c r="G103" s="26">
        <f t="shared" ref="G103:G117" si="41">F103*E103</f>
        <v>0</v>
      </c>
      <c r="H103" s="26">
        <v>0</v>
      </c>
      <c r="I103" s="26">
        <f t="shared" si="35"/>
        <v>0</v>
      </c>
      <c r="J103" s="26">
        <v>5500</v>
      </c>
      <c r="K103" s="26">
        <f t="shared" si="36"/>
        <v>5500</v>
      </c>
      <c r="L103" s="26">
        <v>0</v>
      </c>
      <c r="M103" s="26">
        <f t="shared" si="37"/>
        <v>0</v>
      </c>
      <c r="N103" s="21">
        <v>0</v>
      </c>
      <c r="O103" s="21">
        <f t="shared" si="38"/>
        <v>0</v>
      </c>
      <c r="P103" s="21">
        <v>0</v>
      </c>
      <c r="Q103" s="21">
        <f t="shared" si="39"/>
        <v>0</v>
      </c>
      <c r="R103" s="21"/>
      <c r="S103" s="21"/>
      <c r="T103" s="22">
        <v>0</v>
      </c>
      <c r="U103" s="21">
        <f t="shared" si="40"/>
        <v>0</v>
      </c>
      <c r="V103" s="16"/>
      <c r="W103" s="16"/>
      <c r="X103" s="16"/>
      <c r="Y103" s="16"/>
      <c r="Z103" s="16"/>
      <c r="AA103" s="16"/>
      <c r="AB103" s="16"/>
      <c r="AC103" s="16"/>
      <c r="AD103" s="16"/>
      <c r="AE103" s="16" t="s">
        <v>46</v>
      </c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</row>
    <row r="104" spans="1:60" outlineLevel="1" x14ac:dyDescent="0.2">
      <c r="A104" s="17">
        <v>91</v>
      </c>
      <c r="B104" s="39" t="s">
        <v>11</v>
      </c>
      <c r="C104" s="36" t="s">
        <v>47</v>
      </c>
      <c r="D104" s="20" t="s">
        <v>45</v>
      </c>
      <c r="E104" s="25">
        <v>1</v>
      </c>
      <c r="F104" s="26"/>
      <c r="G104" s="26">
        <f t="shared" si="41"/>
        <v>0</v>
      </c>
      <c r="H104" s="26">
        <v>0</v>
      </c>
      <c r="I104" s="26">
        <f t="shared" si="35"/>
        <v>0</v>
      </c>
      <c r="J104" s="26">
        <v>10500</v>
      </c>
      <c r="K104" s="26">
        <f t="shared" si="36"/>
        <v>10500</v>
      </c>
      <c r="L104" s="26">
        <v>0</v>
      </c>
      <c r="M104" s="26">
        <f t="shared" si="37"/>
        <v>0</v>
      </c>
      <c r="N104" s="21">
        <v>0</v>
      </c>
      <c r="O104" s="21">
        <f t="shared" si="38"/>
        <v>0</v>
      </c>
      <c r="P104" s="21">
        <v>0</v>
      </c>
      <c r="Q104" s="21">
        <f t="shared" si="39"/>
        <v>0</v>
      </c>
      <c r="R104" s="21"/>
      <c r="S104" s="21"/>
      <c r="T104" s="22">
        <v>0</v>
      </c>
      <c r="U104" s="21">
        <f t="shared" si="40"/>
        <v>0</v>
      </c>
      <c r="V104" s="16"/>
      <c r="W104" s="16"/>
      <c r="X104" s="16"/>
      <c r="Y104" s="16"/>
      <c r="Z104" s="16"/>
      <c r="AA104" s="16"/>
      <c r="AB104" s="16"/>
      <c r="AC104" s="16"/>
      <c r="AD104" s="16"/>
      <c r="AE104" s="16" t="s">
        <v>46</v>
      </c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</row>
    <row r="105" spans="1:60" outlineLevel="1" x14ac:dyDescent="0.2">
      <c r="A105" s="17">
        <v>92</v>
      </c>
      <c r="B105" s="39" t="s">
        <v>14</v>
      </c>
      <c r="C105" s="36" t="s">
        <v>50</v>
      </c>
      <c r="D105" s="20" t="s">
        <v>45</v>
      </c>
      <c r="E105" s="25">
        <v>1</v>
      </c>
      <c r="F105" s="26"/>
      <c r="G105" s="26">
        <f t="shared" si="41"/>
        <v>0</v>
      </c>
      <c r="H105" s="26">
        <v>0</v>
      </c>
      <c r="I105" s="26">
        <f t="shared" si="35"/>
        <v>0</v>
      </c>
      <c r="J105" s="26">
        <v>980</v>
      </c>
      <c r="K105" s="26">
        <f t="shared" si="36"/>
        <v>980</v>
      </c>
      <c r="L105" s="26">
        <v>0</v>
      </c>
      <c r="M105" s="26">
        <f t="shared" si="37"/>
        <v>0</v>
      </c>
      <c r="N105" s="21">
        <v>0</v>
      </c>
      <c r="O105" s="21">
        <f t="shared" si="38"/>
        <v>0</v>
      </c>
      <c r="P105" s="21">
        <v>0</v>
      </c>
      <c r="Q105" s="21">
        <f t="shared" si="39"/>
        <v>0</v>
      </c>
      <c r="R105" s="21"/>
      <c r="S105" s="21"/>
      <c r="T105" s="22">
        <v>0</v>
      </c>
      <c r="U105" s="21">
        <f t="shared" si="40"/>
        <v>0</v>
      </c>
      <c r="V105" s="16"/>
      <c r="W105" s="16"/>
      <c r="X105" s="16"/>
      <c r="Y105" s="16"/>
      <c r="Z105" s="16"/>
      <c r="AA105" s="16"/>
      <c r="AB105" s="16"/>
      <c r="AC105" s="16"/>
      <c r="AD105" s="16"/>
      <c r="AE105" s="16" t="s">
        <v>46</v>
      </c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</row>
    <row r="106" spans="1:60" outlineLevel="1" x14ac:dyDescent="0.2">
      <c r="A106" s="17">
        <v>93</v>
      </c>
      <c r="B106" s="39" t="s">
        <v>60</v>
      </c>
      <c r="C106" s="36" t="s">
        <v>61</v>
      </c>
      <c r="D106" s="20" t="s">
        <v>45</v>
      </c>
      <c r="E106" s="25">
        <v>6</v>
      </c>
      <c r="F106" s="26"/>
      <c r="G106" s="26">
        <f t="shared" si="41"/>
        <v>0</v>
      </c>
      <c r="H106" s="26">
        <v>0</v>
      </c>
      <c r="I106" s="26">
        <f t="shared" si="35"/>
        <v>0</v>
      </c>
      <c r="J106" s="26">
        <v>580</v>
      </c>
      <c r="K106" s="26">
        <f t="shared" si="36"/>
        <v>3480</v>
      </c>
      <c r="L106" s="26">
        <v>0</v>
      </c>
      <c r="M106" s="26">
        <f t="shared" si="37"/>
        <v>0</v>
      </c>
      <c r="N106" s="21">
        <v>0</v>
      </c>
      <c r="O106" s="21">
        <f t="shared" si="38"/>
        <v>0</v>
      </c>
      <c r="P106" s="21">
        <v>0</v>
      </c>
      <c r="Q106" s="21">
        <f t="shared" si="39"/>
        <v>0</v>
      </c>
      <c r="R106" s="21"/>
      <c r="S106" s="21"/>
      <c r="T106" s="22">
        <v>0</v>
      </c>
      <c r="U106" s="21">
        <f t="shared" si="40"/>
        <v>0</v>
      </c>
      <c r="V106" s="16"/>
      <c r="W106" s="16"/>
      <c r="X106" s="16"/>
      <c r="Y106" s="16"/>
      <c r="Z106" s="16"/>
      <c r="AA106" s="16"/>
      <c r="AB106" s="16"/>
      <c r="AC106" s="16"/>
      <c r="AD106" s="16"/>
      <c r="AE106" s="16" t="s">
        <v>46</v>
      </c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</row>
    <row r="107" spans="1:60" outlineLevel="1" x14ac:dyDescent="0.2">
      <c r="A107" s="17">
        <v>94</v>
      </c>
      <c r="B107" s="39" t="s">
        <v>52</v>
      </c>
      <c r="C107" s="36" t="s">
        <v>114</v>
      </c>
      <c r="D107" s="20" t="s">
        <v>59</v>
      </c>
      <c r="E107" s="25">
        <v>1</v>
      </c>
      <c r="F107" s="26"/>
      <c r="G107" s="26">
        <f t="shared" si="41"/>
        <v>0</v>
      </c>
      <c r="H107" s="26">
        <v>480.4</v>
      </c>
      <c r="I107" s="26">
        <f t="shared" si="35"/>
        <v>480.4</v>
      </c>
      <c r="J107" s="26">
        <v>98.600000000000023</v>
      </c>
      <c r="K107" s="26">
        <f t="shared" si="36"/>
        <v>98.6</v>
      </c>
      <c r="L107" s="26">
        <v>0</v>
      </c>
      <c r="M107" s="26">
        <f t="shared" si="37"/>
        <v>0</v>
      </c>
      <c r="N107" s="21">
        <v>1.9000000000000001E-4</v>
      </c>
      <c r="O107" s="21">
        <f t="shared" si="38"/>
        <v>1.9000000000000001E-4</v>
      </c>
      <c r="P107" s="21">
        <v>0</v>
      </c>
      <c r="Q107" s="21">
        <f t="shared" si="39"/>
        <v>0</v>
      </c>
      <c r="R107" s="21"/>
      <c r="S107" s="21"/>
      <c r="T107" s="22">
        <v>0.20599999999999999</v>
      </c>
      <c r="U107" s="21">
        <f t="shared" si="40"/>
        <v>0.21</v>
      </c>
      <c r="V107" s="16"/>
      <c r="W107" s="16"/>
      <c r="X107" s="16"/>
      <c r="Y107" s="16"/>
      <c r="Z107" s="16"/>
      <c r="AA107" s="16"/>
      <c r="AB107" s="16"/>
      <c r="AC107" s="16"/>
      <c r="AD107" s="16"/>
      <c r="AE107" s="16" t="s">
        <v>46</v>
      </c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</row>
    <row r="108" spans="1:60" outlineLevel="1" x14ac:dyDescent="0.2">
      <c r="A108" s="17">
        <v>95</v>
      </c>
      <c r="B108" s="39" t="s">
        <v>57</v>
      </c>
      <c r="C108" s="36" t="s">
        <v>58</v>
      </c>
      <c r="D108" s="20" t="s">
        <v>59</v>
      </c>
      <c r="E108" s="25">
        <v>1</v>
      </c>
      <c r="F108" s="26"/>
      <c r="G108" s="26">
        <f t="shared" si="41"/>
        <v>0</v>
      </c>
      <c r="H108" s="26">
        <v>0</v>
      </c>
      <c r="I108" s="26">
        <f t="shared" si="35"/>
        <v>0</v>
      </c>
      <c r="J108" s="26">
        <v>13000</v>
      </c>
      <c r="K108" s="26">
        <f t="shared" si="36"/>
        <v>13000</v>
      </c>
      <c r="L108" s="26">
        <v>0</v>
      </c>
      <c r="M108" s="26">
        <f t="shared" si="37"/>
        <v>0</v>
      </c>
      <c r="N108" s="21">
        <v>0</v>
      </c>
      <c r="O108" s="21">
        <f t="shared" si="38"/>
        <v>0</v>
      </c>
      <c r="P108" s="21">
        <v>0</v>
      </c>
      <c r="Q108" s="21">
        <f t="shared" si="39"/>
        <v>0</v>
      </c>
      <c r="R108" s="21"/>
      <c r="S108" s="21"/>
      <c r="T108" s="22">
        <v>0</v>
      </c>
      <c r="U108" s="21">
        <f t="shared" si="40"/>
        <v>0</v>
      </c>
      <c r="V108" s="16"/>
      <c r="W108" s="16"/>
      <c r="X108" s="16"/>
      <c r="Y108" s="16"/>
      <c r="Z108" s="16"/>
      <c r="AA108" s="16"/>
      <c r="AB108" s="16"/>
      <c r="AC108" s="16"/>
      <c r="AD108" s="16"/>
      <c r="AE108" s="16" t="s">
        <v>46</v>
      </c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</row>
    <row r="109" spans="1:60" outlineLevel="1" x14ac:dyDescent="0.2">
      <c r="A109" s="17">
        <v>96</v>
      </c>
      <c r="B109" s="39" t="s">
        <v>54</v>
      </c>
      <c r="C109" s="36" t="s">
        <v>55</v>
      </c>
      <c r="D109" s="20" t="s">
        <v>56</v>
      </c>
      <c r="E109" s="25">
        <v>70</v>
      </c>
      <c r="F109" s="26"/>
      <c r="G109" s="26">
        <f t="shared" si="41"/>
        <v>0</v>
      </c>
      <c r="H109" s="26">
        <v>291.08</v>
      </c>
      <c r="I109" s="26">
        <f t="shared" si="35"/>
        <v>20375.599999999999</v>
      </c>
      <c r="J109" s="26">
        <v>198.92000000000002</v>
      </c>
      <c r="K109" s="26">
        <f t="shared" si="36"/>
        <v>13924.4</v>
      </c>
      <c r="L109" s="26">
        <v>0</v>
      </c>
      <c r="M109" s="26">
        <f t="shared" si="37"/>
        <v>0</v>
      </c>
      <c r="N109" s="21">
        <v>1.14E-3</v>
      </c>
      <c r="O109" s="21">
        <f t="shared" si="38"/>
        <v>7.9799999999999996E-2</v>
      </c>
      <c r="P109" s="21">
        <v>0</v>
      </c>
      <c r="Q109" s="21">
        <f t="shared" si="39"/>
        <v>0</v>
      </c>
      <c r="R109" s="21"/>
      <c r="S109" s="21"/>
      <c r="T109" s="22">
        <v>0.38469999999999999</v>
      </c>
      <c r="U109" s="21">
        <f t="shared" si="40"/>
        <v>26.93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 t="s">
        <v>46</v>
      </c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</row>
    <row r="110" spans="1:60" outlineLevel="1" x14ac:dyDescent="0.2">
      <c r="A110" s="17">
        <v>97</v>
      </c>
      <c r="B110" s="39" t="s">
        <v>85</v>
      </c>
      <c r="C110" s="36" t="s">
        <v>86</v>
      </c>
      <c r="D110" s="20" t="s">
        <v>59</v>
      </c>
      <c r="E110" s="25">
        <v>1</v>
      </c>
      <c r="F110" s="26"/>
      <c r="G110" s="26">
        <f t="shared" si="41"/>
        <v>0</v>
      </c>
      <c r="H110" s="26">
        <v>0</v>
      </c>
      <c r="I110" s="26">
        <f t="shared" si="35"/>
        <v>0</v>
      </c>
      <c r="J110" s="26">
        <v>8900</v>
      </c>
      <c r="K110" s="26">
        <f t="shared" si="36"/>
        <v>8900</v>
      </c>
      <c r="L110" s="26">
        <v>0</v>
      </c>
      <c r="M110" s="26">
        <f t="shared" si="37"/>
        <v>0</v>
      </c>
      <c r="N110" s="21">
        <v>0</v>
      </c>
      <c r="O110" s="21">
        <f t="shared" si="38"/>
        <v>0</v>
      </c>
      <c r="P110" s="21">
        <v>0</v>
      </c>
      <c r="Q110" s="21">
        <f t="shared" si="39"/>
        <v>0</v>
      </c>
      <c r="R110" s="21"/>
      <c r="S110" s="21"/>
      <c r="T110" s="22">
        <v>0</v>
      </c>
      <c r="U110" s="21">
        <f t="shared" si="40"/>
        <v>0</v>
      </c>
      <c r="V110" s="16"/>
      <c r="W110" s="16"/>
      <c r="X110" s="16"/>
      <c r="Y110" s="16"/>
      <c r="Z110" s="16"/>
      <c r="AA110" s="16"/>
      <c r="AB110" s="16"/>
      <c r="AC110" s="16"/>
      <c r="AD110" s="16"/>
      <c r="AE110" s="16" t="s">
        <v>46</v>
      </c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</row>
    <row r="111" spans="1:60" outlineLevel="1" x14ac:dyDescent="0.2">
      <c r="A111" s="17">
        <v>98</v>
      </c>
      <c r="B111" s="39" t="s">
        <v>12</v>
      </c>
      <c r="C111" s="36" t="s">
        <v>48</v>
      </c>
      <c r="D111" s="20" t="s">
        <v>45</v>
      </c>
      <c r="E111" s="25">
        <v>1</v>
      </c>
      <c r="F111" s="26"/>
      <c r="G111" s="26">
        <f t="shared" si="41"/>
        <v>0</v>
      </c>
      <c r="H111" s="26">
        <v>0</v>
      </c>
      <c r="I111" s="26">
        <f t="shared" si="35"/>
        <v>0</v>
      </c>
      <c r="J111" s="26">
        <v>30000</v>
      </c>
      <c r="K111" s="26">
        <f t="shared" si="36"/>
        <v>30000</v>
      </c>
      <c r="L111" s="26">
        <v>0</v>
      </c>
      <c r="M111" s="26">
        <f t="shared" si="37"/>
        <v>0</v>
      </c>
      <c r="N111" s="21">
        <v>0</v>
      </c>
      <c r="O111" s="21">
        <f t="shared" si="38"/>
        <v>0</v>
      </c>
      <c r="P111" s="21">
        <v>0</v>
      </c>
      <c r="Q111" s="21">
        <f t="shared" si="39"/>
        <v>0</v>
      </c>
      <c r="R111" s="21"/>
      <c r="S111" s="21"/>
      <c r="T111" s="22">
        <v>0</v>
      </c>
      <c r="U111" s="21">
        <f t="shared" si="40"/>
        <v>0</v>
      </c>
      <c r="V111" s="16"/>
      <c r="W111" s="16"/>
      <c r="X111" s="16"/>
      <c r="Y111" s="16"/>
      <c r="Z111" s="16"/>
      <c r="AA111" s="16"/>
      <c r="AB111" s="16"/>
      <c r="AC111" s="16"/>
      <c r="AD111" s="16"/>
      <c r="AE111" s="16" t="s">
        <v>46</v>
      </c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</row>
    <row r="112" spans="1:60" outlineLevel="1" x14ac:dyDescent="0.2">
      <c r="A112" s="17">
        <v>99</v>
      </c>
      <c r="B112" s="39" t="s">
        <v>100</v>
      </c>
      <c r="C112" s="36" t="s">
        <v>101</v>
      </c>
      <c r="D112" s="20" t="s">
        <v>59</v>
      </c>
      <c r="E112" s="25">
        <v>1</v>
      </c>
      <c r="F112" s="26"/>
      <c r="G112" s="26">
        <f t="shared" si="41"/>
        <v>0</v>
      </c>
      <c r="H112" s="26">
        <v>0</v>
      </c>
      <c r="I112" s="26">
        <f t="shared" si="35"/>
        <v>0</v>
      </c>
      <c r="J112" s="26">
        <v>6900</v>
      </c>
      <c r="K112" s="26">
        <f t="shared" si="36"/>
        <v>6900</v>
      </c>
      <c r="L112" s="26">
        <v>0</v>
      </c>
      <c r="M112" s="26">
        <f t="shared" si="37"/>
        <v>0</v>
      </c>
      <c r="N112" s="21">
        <v>0</v>
      </c>
      <c r="O112" s="21">
        <f t="shared" si="38"/>
        <v>0</v>
      </c>
      <c r="P112" s="21">
        <v>0</v>
      </c>
      <c r="Q112" s="21">
        <f t="shared" si="39"/>
        <v>0</v>
      </c>
      <c r="R112" s="21"/>
      <c r="S112" s="21"/>
      <c r="T112" s="22">
        <v>0</v>
      </c>
      <c r="U112" s="21">
        <f t="shared" si="40"/>
        <v>0</v>
      </c>
      <c r="V112" s="16"/>
      <c r="W112" s="16"/>
      <c r="X112" s="16"/>
      <c r="Y112" s="16"/>
      <c r="Z112" s="16"/>
      <c r="AA112" s="16"/>
      <c r="AB112" s="16"/>
      <c r="AC112" s="16"/>
      <c r="AD112" s="16"/>
      <c r="AE112" s="16" t="s">
        <v>46</v>
      </c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</row>
    <row r="113" spans="1:60" outlineLevel="1" x14ac:dyDescent="0.2">
      <c r="A113" s="17">
        <v>100</v>
      </c>
      <c r="B113" s="39" t="s">
        <v>73</v>
      </c>
      <c r="C113" s="36" t="s">
        <v>74</v>
      </c>
      <c r="D113" s="20" t="s">
        <v>59</v>
      </c>
      <c r="E113" s="25">
        <v>1</v>
      </c>
      <c r="F113" s="26"/>
      <c r="G113" s="26">
        <f t="shared" si="41"/>
        <v>0</v>
      </c>
      <c r="H113" s="26">
        <v>0</v>
      </c>
      <c r="I113" s="26">
        <f t="shared" si="35"/>
        <v>0</v>
      </c>
      <c r="J113" s="26">
        <v>80000</v>
      </c>
      <c r="K113" s="26">
        <f t="shared" si="36"/>
        <v>80000</v>
      </c>
      <c r="L113" s="26">
        <v>0</v>
      </c>
      <c r="M113" s="26">
        <f t="shared" si="37"/>
        <v>0</v>
      </c>
      <c r="N113" s="21">
        <v>0</v>
      </c>
      <c r="O113" s="21">
        <f t="shared" si="38"/>
        <v>0</v>
      </c>
      <c r="P113" s="21">
        <v>0</v>
      </c>
      <c r="Q113" s="21">
        <f t="shared" si="39"/>
        <v>0</v>
      </c>
      <c r="R113" s="21"/>
      <c r="S113" s="21"/>
      <c r="T113" s="22">
        <v>0</v>
      </c>
      <c r="U113" s="21">
        <f t="shared" si="40"/>
        <v>0</v>
      </c>
      <c r="V113" s="16"/>
      <c r="W113" s="16"/>
      <c r="X113" s="16"/>
      <c r="Y113" s="16"/>
      <c r="Z113" s="16"/>
      <c r="AA113" s="16"/>
      <c r="AB113" s="16"/>
      <c r="AC113" s="16"/>
      <c r="AD113" s="16"/>
      <c r="AE113" s="16" t="s">
        <v>46</v>
      </c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</row>
    <row r="114" spans="1:60" outlineLevel="1" x14ac:dyDescent="0.2">
      <c r="A114" s="17">
        <v>101</v>
      </c>
      <c r="B114" s="39">
        <v>10</v>
      </c>
      <c r="C114" s="36" t="s">
        <v>107</v>
      </c>
      <c r="D114" s="20" t="s">
        <v>59</v>
      </c>
      <c r="E114" s="25">
        <v>1</v>
      </c>
      <c r="F114" s="26"/>
      <c r="G114" s="26">
        <f t="shared" si="41"/>
        <v>0</v>
      </c>
      <c r="H114" s="26"/>
      <c r="I114" s="26"/>
      <c r="J114" s="26"/>
      <c r="K114" s="26"/>
      <c r="L114" s="26"/>
      <c r="M114" s="26"/>
      <c r="N114" s="21"/>
      <c r="O114" s="21"/>
      <c r="P114" s="21"/>
      <c r="Q114" s="21"/>
      <c r="R114" s="21"/>
      <c r="S114" s="21"/>
      <c r="T114" s="22"/>
      <c r="U114" s="21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</row>
    <row r="115" spans="1:60" outlineLevel="1" x14ac:dyDescent="0.2">
      <c r="A115" s="17">
        <v>102</v>
      </c>
      <c r="B115" s="39" t="s">
        <v>93</v>
      </c>
      <c r="C115" s="36" t="s">
        <v>94</v>
      </c>
      <c r="D115" s="20" t="s">
        <v>59</v>
      </c>
      <c r="E115" s="25">
        <v>1</v>
      </c>
      <c r="F115" s="26"/>
      <c r="G115" s="26">
        <f t="shared" si="41"/>
        <v>0</v>
      </c>
      <c r="H115" s="26">
        <v>0</v>
      </c>
      <c r="I115" s="26">
        <f t="shared" si="35"/>
        <v>0</v>
      </c>
      <c r="J115" s="26">
        <v>13500</v>
      </c>
      <c r="K115" s="26">
        <f t="shared" si="36"/>
        <v>13500</v>
      </c>
      <c r="L115" s="26">
        <v>0</v>
      </c>
      <c r="M115" s="26">
        <f t="shared" si="37"/>
        <v>0</v>
      </c>
      <c r="N115" s="21">
        <v>0</v>
      </c>
      <c r="O115" s="21">
        <f t="shared" si="38"/>
        <v>0</v>
      </c>
      <c r="P115" s="21">
        <v>0</v>
      </c>
      <c r="Q115" s="21">
        <f t="shared" si="39"/>
        <v>0</v>
      </c>
      <c r="R115" s="21"/>
      <c r="S115" s="21"/>
      <c r="T115" s="22">
        <v>0</v>
      </c>
      <c r="U115" s="21">
        <f t="shared" si="40"/>
        <v>0</v>
      </c>
      <c r="V115" s="16"/>
      <c r="W115" s="16"/>
      <c r="X115" s="16"/>
      <c r="Y115" s="16"/>
      <c r="Z115" s="16"/>
      <c r="AA115" s="16"/>
      <c r="AB115" s="16"/>
      <c r="AC115" s="16"/>
      <c r="AD115" s="16"/>
      <c r="AE115" s="16" t="s">
        <v>46</v>
      </c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</row>
    <row r="116" spans="1:60" outlineLevel="1" x14ac:dyDescent="0.2">
      <c r="A116" s="17">
        <v>103</v>
      </c>
      <c r="B116" s="39" t="s">
        <v>71</v>
      </c>
      <c r="C116" s="36" t="s">
        <v>72</v>
      </c>
      <c r="D116" s="20" t="s">
        <v>59</v>
      </c>
      <c r="E116" s="25">
        <v>1</v>
      </c>
      <c r="F116" s="26"/>
      <c r="G116" s="26">
        <f t="shared" si="41"/>
        <v>0</v>
      </c>
      <c r="H116" s="26">
        <v>0</v>
      </c>
      <c r="I116" s="26">
        <f t="shared" si="35"/>
        <v>0</v>
      </c>
      <c r="J116" s="26">
        <v>12000</v>
      </c>
      <c r="K116" s="26">
        <f t="shared" si="36"/>
        <v>12000</v>
      </c>
      <c r="L116" s="26">
        <v>0</v>
      </c>
      <c r="M116" s="26">
        <f t="shared" si="37"/>
        <v>0</v>
      </c>
      <c r="N116" s="21">
        <v>0</v>
      </c>
      <c r="O116" s="21">
        <f t="shared" si="38"/>
        <v>0</v>
      </c>
      <c r="P116" s="21">
        <v>0</v>
      </c>
      <c r="Q116" s="21">
        <f t="shared" si="39"/>
        <v>0</v>
      </c>
      <c r="R116" s="21"/>
      <c r="S116" s="21"/>
      <c r="T116" s="22">
        <v>0</v>
      </c>
      <c r="U116" s="21">
        <f t="shared" si="40"/>
        <v>0</v>
      </c>
      <c r="V116" s="16"/>
      <c r="W116" s="16"/>
      <c r="X116" s="16"/>
      <c r="Y116" s="16"/>
      <c r="Z116" s="16"/>
      <c r="AA116" s="16"/>
      <c r="AB116" s="16"/>
      <c r="AC116" s="16"/>
      <c r="AD116" s="16"/>
      <c r="AE116" s="16" t="s">
        <v>46</v>
      </c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</row>
    <row r="117" spans="1:60" outlineLevel="1" x14ac:dyDescent="0.2">
      <c r="A117" s="17">
        <v>104</v>
      </c>
      <c r="B117" s="43" t="s">
        <v>66</v>
      </c>
      <c r="C117" s="37" t="s">
        <v>67</v>
      </c>
      <c r="D117" s="31" t="s">
        <v>56</v>
      </c>
      <c r="E117" s="32">
        <v>10</v>
      </c>
      <c r="F117" s="33"/>
      <c r="G117" s="33">
        <f t="shared" si="41"/>
        <v>0</v>
      </c>
      <c r="H117" s="33">
        <v>82.67</v>
      </c>
      <c r="I117" s="33">
        <f t="shared" si="35"/>
        <v>826.7</v>
      </c>
      <c r="J117" s="33">
        <v>171.82999999999998</v>
      </c>
      <c r="K117" s="33">
        <f t="shared" si="36"/>
        <v>1718.3</v>
      </c>
      <c r="L117" s="33">
        <v>0</v>
      </c>
      <c r="M117" s="33">
        <f t="shared" si="37"/>
        <v>0</v>
      </c>
      <c r="N117" s="34">
        <v>4.6999999999999999E-4</v>
      </c>
      <c r="O117" s="34">
        <f t="shared" si="38"/>
        <v>4.7000000000000002E-3</v>
      </c>
      <c r="P117" s="34">
        <v>0</v>
      </c>
      <c r="Q117" s="34">
        <f t="shared" si="39"/>
        <v>0</v>
      </c>
      <c r="R117" s="34"/>
      <c r="S117" s="34"/>
      <c r="T117" s="35">
        <v>0.35899999999999999</v>
      </c>
      <c r="U117" s="34">
        <f t="shared" si="40"/>
        <v>3.59</v>
      </c>
      <c r="V117" s="16"/>
      <c r="W117" s="16"/>
      <c r="X117" s="16"/>
      <c r="Y117" s="16"/>
      <c r="Z117" s="16"/>
      <c r="AA117" s="16"/>
      <c r="AB117" s="16"/>
      <c r="AC117" s="16"/>
      <c r="AD117" s="16"/>
      <c r="AE117" s="16" t="s">
        <v>46</v>
      </c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</row>
    <row r="118" spans="1:60" x14ac:dyDescent="0.2">
      <c r="A118" s="1"/>
      <c r="B118" s="44" t="s">
        <v>104</v>
      </c>
      <c r="C118" s="38" t="s">
        <v>104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AC118">
        <v>15</v>
      </c>
      <c r="AD118">
        <v>21</v>
      </c>
    </row>
    <row r="119" spans="1:60" x14ac:dyDescent="0.2">
      <c r="C119" s="47" t="s">
        <v>0</v>
      </c>
      <c r="D119" s="6"/>
      <c r="E119" s="6"/>
      <c r="F119" s="6"/>
      <c r="G119" s="48">
        <f>G8+G27+G47+G65+G83+G101</f>
        <v>0</v>
      </c>
      <c r="AE119" t="s">
        <v>105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VzorPolozky</vt:lpstr>
      <vt:lpstr>Ohřívače</vt:lpstr>
      <vt:lpstr>Ohřívače!Oblast_tisku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Jindřiška</dc:creator>
  <cp:lastModifiedBy>SOBOTKAJ</cp:lastModifiedBy>
  <cp:lastPrinted>2014-02-28T09:52:57Z</cp:lastPrinted>
  <dcterms:created xsi:type="dcterms:W3CDTF">2009-04-08T07:15:50Z</dcterms:created>
  <dcterms:modified xsi:type="dcterms:W3CDTF">2021-08-13T09:19:30Z</dcterms:modified>
</cp:coreProperties>
</file>